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1125" windowWidth="12045" windowHeight="10590" tabRatio="735"/>
  </bookViews>
  <sheets>
    <sheet name="IS2014_Q1" sheetId="1" r:id="rId1"/>
    <sheet name="CI2014_Q1" sheetId="5" r:id="rId2"/>
    <sheet name="FP2014_Q1" sheetId="2" r:id="rId3"/>
    <sheet name="ES2014_Q1" sheetId="3" r:id="rId4"/>
    <sheet name="CF2014_Q1" sheetId="4" r:id="rId5"/>
  </sheets>
  <externalReferences>
    <externalReference r:id="rId6"/>
  </externalReferences>
  <definedNames>
    <definedName name="Basis_end">#REF!</definedName>
    <definedName name="Basis_start">#REF!</definedName>
    <definedName name="Chargeable">#REF!</definedName>
    <definedName name="_xlnm.Print_Area" localSheetId="1">CI2014_Q1!$A$1:$L$34</definedName>
    <definedName name="_xlnm.Print_Area" localSheetId="3">ES2014_Q1!$A$1:$L$60</definedName>
    <definedName name="_xlnm.Print_Area" localSheetId="2">FP2014_Q1!$A$1:$K$69</definedName>
    <definedName name="_xlnm.Print_Area" localSheetId="0">IS2014_Q1!$A$1:$L$52</definedName>
    <definedName name="_xlnm.Print_Titles" localSheetId="4">CF2014_Q1!$8:$11</definedName>
    <definedName name="_xlnm.Print_Titles" localSheetId="1">CI2014_Q1!$9:$14</definedName>
    <definedName name="_xlnm.Print_Titles" localSheetId="3">ES2014_Q1!$9:$15</definedName>
    <definedName name="_xlnm.Print_Titles" localSheetId="2">FP2014_Q1!$9:$11</definedName>
    <definedName name="_xlnm.Print_Titles" localSheetId="0">IS2014_Q1!$9:$15</definedName>
    <definedName name="Retained_earning_div_income____current_year">[1]M!#REF!</definedName>
    <definedName name="Terhutang_kepada_sykt._berkaitan">#REF!</definedName>
    <definedName name="Title">#REF!</definedName>
    <definedName name="you">#REF!</definedName>
    <definedName name="Z_A3CE3D8A_66EA_4635_B9AF_660E6A501EEC_.wvu.PrintArea" localSheetId="4" hidden="1">CF2014_Q1!$A$1:$L$72</definedName>
    <definedName name="Z_A3CE3D8A_66EA_4635_B9AF_660E6A501EEC_.wvu.PrintArea" localSheetId="1" hidden="1">CI2014_Q1!$A$1:$H$36</definedName>
    <definedName name="Z_A3CE3D8A_66EA_4635_B9AF_660E6A501EEC_.wvu.PrintArea" localSheetId="3" hidden="1">ES2014_Q1!$A$1:$J$60</definedName>
    <definedName name="Z_A3CE3D8A_66EA_4635_B9AF_660E6A501EEC_.wvu.PrintArea" localSheetId="2" hidden="1">FP2014_Q1!$A$1:$K$69</definedName>
    <definedName name="Z_A3CE3D8A_66EA_4635_B9AF_660E6A501EEC_.wvu.PrintArea" localSheetId="0" hidden="1">IS2014_Q1!$A$1:$H$54</definedName>
    <definedName name="Z_A3CE3D8A_66EA_4635_B9AF_660E6A501EEC_.wvu.PrintTitles" localSheetId="4" hidden="1">CF2014_Q1!$8:$11</definedName>
    <definedName name="Z_A3CE3D8A_66EA_4635_B9AF_660E6A501EEC_.wvu.PrintTitles" localSheetId="1" hidden="1">CI2014_Q1!$9:$14</definedName>
    <definedName name="Z_A3CE3D8A_66EA_4635_B9AF_660E6A501EEC_.wvu.PrintTitles" localSheetId="3" hidden="1">ES2014_Q1!$9:$15</definedName>
    <definedName name="Z_A3CE3D8A_66EA_4635_B9AF_660E6A501EEC_.wvu.PrintTitles" localSheetId="2" hidden="1">FP2014_Q1!$9:$11</definedName>
    <definedName name="Z_A3CE3D8A_66EA_4635_B9AF_660E6A501EEC_.wvu.PrintTitles" localSheetId="0" hidden="1">IS2014_Q1!$9:$15</definedName>
    <definedName name="Z_A3CE3D8A_66EA_4635_B9AF_660E6A501EEC_.wvu.Rows" localSheetId="1" hidden="1">CI2014_Q1!#REF!</definedName>
    <definedName name="Z_A3CE3D8A_66EA_4635_B9AF_660E6A501EEC_.wvu.Rows" localSheetId="3" hidden="1">ES2014_Q1!#REF!</definedName>
    <definedName name="Z_A3CE3D8A_66EA_4635_B9AF_660E6A501EEC_.wvu.Rows" localSheetId="2" hidden="1">FP2014_Q1!#REF!</definedName>
    <definedName name="Z_A3CE3D8A_66EA_4635_B9AF_660E6A501EEC_.wvu.Rows" localSheetId="0" hidden="1">IS2014_Q1!#REF!</definedName>
    <definedName name="Z_F62C9C0A_9181_4C97_9EF4_959239371403_.wvu.PrintArea" localSheetId="4" hidden="1">CF2014_Q1!$A$1:$L$72</definedName>
    <definedName name="Z_F62C9C0A_9181_4C97_9EF4_959239371403_.wvu.PrintArea" localSheetId="1" hidden="1">CI2014_Q1!$A$1:$H$36</definedName>
    <definedName name="Z_F62C9C0A_9181_4C97_9EF4_959239371403_.wvu.PrintArea" localSheetId="3" hidden="1">ES2014_Q1!$A$1:$J$60</definedName>
    <definedName name="Z_F62C9C0A_9181_4C97_9EF4_959239371403_.wvu.PrintArea" localSheetId="2" hidden="1">FP2014_Q1!$A$1:$K$69</definedName>
    <definedName name="Z_F62C9C0A_9181_4C97_9EF4_959239371403_.wvu.PrintArea" localSheetId="0" hidden="1">IS2014_Q1!$A$1:$H$54</definedName>
    <definedName name="Z_F62C9C0A_9181_4C97_9EF4_959239371403_.wvu.PrintTitles" localSheetId="4" hidden="1">CF2014_Q1!$8:$11</definedName>
    <definedName name="Z_F62C9C0A_9181_4C97_9EF4_959239371403_.wvu.PrintTitles" localSheetId="1" hidden="1">CI2014_Q1!$9:$14</definedName>
    <definedName name="Z_F62C9C0A_9181_4C97_9EF4_959239371403_.wvu.PrintTitles" localSheetId="3" hidden="1">ES2014_Q1!$9:$15</definedName>
    <definedName name="Z_F62C9C0A_9181_4C97_9EF4_959239371403_.wvu.PrintTitles" localSheetId="2" hidden="1">FP2014_Q1!$9:$11</definedName>
    <definedName name="Z_F62C9C0A_9181_4C97_9EF4_959239371403_.wvu.PrintTitles" localSheetId="0" hidden="1">IS2014_Q1!$9:$15</definedName>
  </definedNames>
  <calcPr calcId="145621"/>
  <customWorkbookViews>
    <customWorkbookView name="Eugene Ng - Personal View" guid="{F62C9C0A-9181-4C97-9EF4-959239371403}" mergeInterval="0" personalView="1" maximized="1" windowWidth="1020" windowHeight="570" tabRatio="735" activeSheetId="4"/>
    <customWorkbookView name="User - Personal View" guid="{A3CE3D8A-66EA-4635-B9AF-660E6A501EEC}" mergeInterval="0" personalView="1" maximized="1" windowWidth="1020" windowHeight="570" tabRatio="735" activeSheetId="1"/>
  </customWorkbookViews>
</workbook>
</file>

<file path=xl/calcChain.xml><?xml version="1.0" encoding="utf-8"?>
<calcChain xmlns="http://schemas.openxmlformats.org/spreadsheetml/2006/main">
  <c r="H65" i="2" l="1"/>
  <c r="J30" i="4" l="1"/>
  <c r="J31" i="4" l="1"/>
  <c r="J48" i="3" l="1"/>
  <c r="L48" i="3" s="1"/>
  <c r="E43" i="3" l="1"/>
  <c r="F43" i="3"/>
  <c r="G43" i="3"/>
  <c r="H43" i="3"/>
  <c r="J24" i="2"/>
  <c r="J42" i="3" l="1"/>
  <c r="L42" i="3" s="1"/>
  <c r="J41" i="3"/>
  <c r="L41" i="3" s="1"/>
  <c r="K39" i="3"/>
  <c r="K43" i="3" s="1"/>
  <c r="I39" i="3"/>
  <c r="J39" i="3" l="1"/>
  <c r="J43" i="3" s="1"/>
  <c r="I43" i="3"/>
  <c r="L44" i="4"/>
  <c r="K31" i="3"/>
  <c r="I31" i="3"/>
  <c r="H31" i="3"/>
  <c r="G31" i="3"/>
  <c r="F31" i="3"/>
  <c r="E31" i="3"/>
  <c r="D31" i="3"/>
  <c r="J29" i="3"/>
  <c r="L29" i="3" s="1"/>
  <c r="J17" i="3"/>
  <c r="L17" i="3" s="1"/>
  <c r="L35" i="1"/>
  <c r="L18" i="1"/>
  <c r="L24" i="1" s="1"/>
  <c r="L26" i="1" s="1"/>
  <c r="L29" i="1" s="1"/>
  <c r="L39" i="3" l="1"/>
  <c r="L43" i="3" s="1"/>
  <c r="H15" i="5"/>
  <c r="H23" i="5" s="1"/>
  <c r="L15" i="5"/>
  <c r="L23" i="5" s="1"/>
  <c r="J57" i="2"/>
  <c r="J50" i="2"/>
  <c r="J41" i="2"/>
  <c r="J45" i="2" s="1"/>
  <c r="J27" i="2"/>
  <c r="J20" i="2"/>
  <c r="J29" i="2" s="1"/>
  <c r="L73" i="4"/>
  <c r="J73" i="4"/>
  <c r="L60" i="4"/>
  <c r="J60" i="4"/>
  <c r="L49" i="4"/>
  <c r="J49" i="4"/>
  <c r="L27" i="4"/>
  <c r="L32" i="4" s="1"/>
  <c r="L39" i="4" s="1"/>
  <c r="J27" i="4"/>
  <c r="J32" i="4" s="1"/>
  <c r="J39" i="4" s="1"/>
  <c r="K54" i="3"/>
  <c r="J50" i="3"/>
  <c r="L50" i="3" s="1"/>
  <c r="J47" i="3"/>
  <c r="L47" i="3" s="1"/>
  <c r="E52" i="3"/>
  <c r="E54" i="3" s="1"/>
  <c r="F52" i="3"/>
  <c r="F54" i="3" s="1"/>
  <c r="G52" i="3"/>
  <c r="G54" i="3" s="1"/>
  <c r="H52" i="3"/>
  <c r="H54" i="3" s="1"/>
  <c r="I52" i="3"/>
  <c r="I54" i="3" s="1"/>
  <c r="D52" i="3"/>
  <c r="D43" i="3"/>
  <c r="J36" i="3"/>
  <c r="J27" i="3"/>
  <c r="K23" i="3"/>
  <c r="I23" i="3"/>
  <c r="H23" i="3"/>
  <c r="G23" i="3"/>
  <c r="F23" i="3"/>
  <c r="F33" i="3" s="1"/>
  <c r="E23" i="3"/>
  <c r="D23" i="3"/>
  <c r="J22" i="3"/>
  <c r="L22" i="3" s="1"/>
  <c r="J20" i="3"/>
  <c r="L20" i="3" s="1"/>
  <c r="H57" i="2"/>
  <c r="H50" i="2"/>
  <c r="H41" i="2"/>
  <c r="H27" i="2"/>
  <c r="H20" i="2"/>
  <c r="L28" i="5"/>
  <c r="J28" i="5"/>
  <c r="H28" i="5"/>
  <c r="F28" i="5"/>
  <c r="L48" i="1"/>
  <c r="J48" i="1"/>
  <c r="H48" i="1"/>
  <c r="F48" i="1"/>
  <c r="L43" i="1"/>
  <c r="J43" i="1"/>
  <c r="H43" i="1"/>
  <c r="F43" i="1"/>
  <c r="J35" i="1"/>
  <c r="J15" i="5" s="1"/>
  <c r="J23" i="5" s="1"/>
  <c r="H35" i="1"/>
  <c r="F35" i="1"/>
  <c r="F15" i="5" s="1"/>
  <c r="F23" i="5" s="1"/>
  <c r="J18" i="1"/>
  <c r="J24" i="1" s="1"/>
  <c r="J26" i="1" s="1"/>
  <c r="J29" i="1" s="1"/>
  <c r="H18" i="1"/>
  <c r="H24" i="1" s="1"/>
  <c r="H26" i="1" s="1"/>
  <c r="H29" i="1" s="1"/>
  <c r="F18" i="1"/>
  <c r="F24" i="1" s="1"/>
  <c r="F26" i="1" s="1"/>
  <c r="F29" i="1" s="1"/>
  <c r="L62" i="4" l="1"/>
  <c r="L64" i="4" s="1"/>
  <c r="L66" i="4" s="1"/>
  <c r="L78" i="4" s="1"/>
  <c r="J62" i="4"/>
  <c r="J64" i="4" s="1"/>
  <c r="J66" i="4" s="1"/>
  <c r="J78" i="4" s="1"/>
  <c r="H29" i="2"/>
  <c r="J60" i="2"/>
  <c r="H60" i="2"/>
  <c r="H45" i="2"/>
  <c r="J61" i="2"/>
  <c r="L27" i="3"/>
  <c r="L31" i="3" s="1"/>
  <c r="J31" i="3"/>
  <c r="D54" i="3"/>
  <c r="E33" i="3"/>
  <c r="I33" i="3"/>
  <c r="J52" i="3"/>
  <c r="J54" i="3" s="1"/>
  <c r="L36" i="3"/>
  <c r="H33" i="3"/>
  <c r="D33" i="3"/>
  <c r="K33" i="3"/>
  <c r="G33" i="3"/>
  <c r="L23" i="3"/>
  <c r="J23" i="3"/>
  <c r="L52" i="3"/>
  <c r="H61" i="2" l="1"/>
  <c r="L54" i="3"/>
  <c r="J33" i="3"/>
  <c r="L33" i="3"/>
  <c r="L10" i="1"/>
  <c r="J10" i="1"/>
  <c r="J10" i="5"/>
  <c r="L10" i="5"/>
  <c r="A1" i="2"/>
</calcChain>
</file>

<file path=xl/sharedStrings.xml><?xml version="1.0" encoding="utf-8"?>
<sst xmlns="http://schemas.openxmlformats.org/spreadsheetml/2006/main" count="277" uniqueCount="204">
  <si>
    <t>Total</t>
  </si>
  <si>
    <t>Share capital</t>
  </si>
  <si>
    <t>Note</t>
  </si>
  <si>
    <t>Trade receivables</t>
  </si>
  <si>
    <t>Trade payables</t>
  </si>
  <si>
    <t>Revenue</t>
  </si>
  <si>
    <t>Gross profit</t>
  </si>
  <si>
    <t>Finance costs</t>
  </si>
  <si>
    <t>Operating expenses</t>
  </si>
  <si>
    <t>(Incorporated in Malaysia)</t>
  </si>
  <si>
    <t>Retained</t>
  </si>
  <si>
    <t>Share</t>
  </si>
  <si>
    <t>capital</t>
  </si>
  <si>
    <t>PERISAI PETROLEUM TEKNOLOGI BHD</t>
  </si>
  <si>
    <t>RM'000</t>
  </si>
  <si>
    <t>Share premium</t>
  </si>
  <si>
    <t xml:space="preserve">Share </t>
  </si>
  <si>
    <t>Adjustment for :</t>
  </si>
  <si>
    <t>Operating profit before working capital changes</t>
  </si>
  <si>
    <t>Changes in working capital :</t>
  </si>
  <si>
    <t>Cash flow from financing activities</t>
  </si>
  <si>
    <t>Cash flow from operating activities</t>
  </si>
  <si>
    <t xml:space="preserve">Cash and bank balances </t>
  </si>
  <si>
    <t>*</t>
  </si>
  <si>
    <t xml:space="preserve">PERISAI PETROLEUM TEKNOLOGI BHD </t>
  </si>
  <si>
    <t>(Company No.: 632811-X)</t>
  </si>
  <si>
    <t>Cash and cash equivalents comprise :</t>
  </si>
  <si>
    <t>Cumulative Period</t>
  </si>
  <si>
    <t>Individual Period</t>
  </si>
  <si>
    <t>Current Year Quarter</t>
  </si>
  <si>
    <t>Current Year         To Date</t>
  </si>
  <si>
    <t>Distributable</t>
  </si>
  <si>
    <t>premium</t>
  </si>
  <si>
    <t>equity</t>
  </si>
  <si>
    <t>Interest income</t>
  </si>
  <si>
    <t>Non-current assets</t>
  </si>
  <si>
    <t>Current assets</t>
  </si>
  <si>
    <t>Non-current liabilities</t>
  </si>
  <si>
    <t>Current liabilities</t>
  </si>
  <si>
    <t xml:space="preserve">Net  assets per share attributable to </t>
  </si>
  <si>
    <t xml:space="preserve">As At End Of </t>
  </si>
  <si>
    <t>Current Quarter</t>
  </si>
  <si>
    <t xml:space="preserve">Financial Year </t>
  </si>
  <si>
    <t>Interest paid</t>
  </si>
  <si>
    <t>B5</t>
  </si>
  <si>
    <t>B9</t>
  </si>
  <si>
    <t>Preceding Year Corresponding Quarter</t>
  </si>
  <si>
    <t>Preceding Year Corresponding Period</t>
  </si>
  <si>
    <t>Cash and bank balances</t>
  </si>
  <si>
    <t>Other</t>
  </si>
  <si>
    <t>Cash generated from operating activities</t>
  </si>
  <si>
    <t>Bank overdraft</t>
  </si>
  <si>
    <t>Treasury shares</t>
  </si>
  <si>
    <t>Treasury</t>
  </si>
  <si>
    <t>&lt;---------------Non-distributable--------------&gt;</t>
  </si>
  <si>
    <t>Total comprehensive income for</t>
  </si>
  <si>
    <t>UNAUDITED CONDENSED CONSOLIDATED STATEMENT OF CHANGES IN EQUITY</t>
  </si>
  <si>
    <t>Other income</t>
  </si>
  <si>
    <t>Net cash generated from operating activities</t>
  </si>
  <si>
    <t>Cash flow from investing activities</t>
  </si>
  <si>
    <t>TOTAL ASSETS</t>
  </si>
  <si>
    <t xml:space="preserve">EQUITY AND  LIABILITIES </t>
  </si>
  <si>
    <t xml:space="preserve">TOTAL EQUITY AND LIABILITIES </t>
  </si>
  <si>
    <t xml:space="preserve">  owners of the parent (RM)</t>
  </si>
  <si>
    <t>UNAUDITED CONDENSED CONSOLIDATED STATEMENT OF CASH FLOWS</t>
  </si>
  <si>
    <t>UNAUDITED CONDENSED CONSOLIDATED STATEMENT OF COMPREHENSIVE INCOME</t>
  </si>
  <si>
    <t xml:space="preserve">Total comprehensive income </t>
  </si>
  <si>
    <t>Attributable to:</t>
  </si>
  <si>
    <t>Interest</t>
  </si>
  <si>
    <t>Sub-total</t>
  </si>
  <si>
    <t>Basic EPS</t>
  </si>
  <si>
    <t>Diluted  EPS</t>
  </si>
  <si>
    <t>Profit attributable to:</t>
  </si>
  <si>
    <t xml:space="preserve">Profit before taxation </t>
  </si>
  <si>
    <t>Continuing operations</t>
  </si>
  <si>
    <t>-from continuing operations</t>
  </si>
  <si>
    <t xml:space="preserve">Bank balances as held for sale </t>
  </si>
  <si>
    <t xml:space="preserve"> -continuing operations</t>
  </si>
  <si>
    <t xml:space="preserve"> -discontinued operations</t>
  </si>
  <si>
    <t xml:space="preserve">Preceding Year Corresponding Period </t>
  </si>
  <si>
    <t>Share of results of associates</t>
  </si>
  <si>
    <t>Owners of the Company</t>
  </si>
  <si>
    <t>Non-controlling interests</t>
  </si>
  <si>
    <t>Investment in associates</t>
  </si>
  <si>
    <t>Plant and equipment</t>
  </si>
  <si>
    <t>Tax recoverable</t>
  </si>
  <si>
    <t>Retained earnings</t>
  </si>
  <si>
    <t>Other reserves</t>
  </si>
  <si>
    <t>Equity attributable to owners of the Company</t>
  </si>
  <si>
    <t>Total equity</t>
  </si>
  <si>
    <t>Total liabilities</t>
  </si>
  <si>
    <t>Purchase of plant and equipment</t>
  </si>
  <si>
    <t>Depreciation of plant and equipment</t>
  </si>
  <si>
    <t>Share options granted under Employees' share option scheme ("ESOS")</t>
  </si>
  <si>
    <t>Prepayment of plant and equipment</t>
  </si>
  <si>
    <t xml:space="preserve">Payment of hire purchase </t>
  </si>
  <si>
    <t>(Audited)</t>
  </si>
  <si>
    <t>earnings</t>
  </si>
  <si>
    <t>shares</t>
  </si>
  <si>
    <t xml:space="preserve">Non-controlling </t>
  </si>
  <si>
    <t>Foreign currency translation differences</t>
  </si>
  <si>
    <t>Reserve of</t>
  </si>
  <si>
    <t>disposal group</t>
  </si>
  <si>
    <t>classified as</t>
  </si>
  <si>
    <t>held for sale</t>
  </si>
  <si>
    <t>Transactions with owners</t>
  </si>
  <si>
    <t>&lt;---------------Attributable to Equity Holders of the Company---------------&gt;</t>
  </si>
  <si>
    <t>(Unaudited)</t>
  </si>
  <si>
    <t>Sen</t>
  </si>
  <si>
    <t>Comprehensive income</t>
  </si>
  <si>
    <t>Other comprehensive income</t>
  </si>
  <si>
    <t>Share options granted under ESOS</t>
  </si>
  <si>
    <t xml:space="preserve">Other receivables, deposits and prepayment </t>
  </si>
  <si>
    <t xml:space="preserve">Transfer to share premium for share </t>
  </si>
  <si>
    <t xml:space="preserve">  options exercised</t>
  </si>
  <si>
    <t>Share options exercised</t>
  </si>
  <si>
    <t>B7</t>
  </si>
  <si>
    <t>B8</t>
  </si>
  <si>
    <t>Shares issuance pursuant to private</t>
  </si>
  <si>
    <t xml:space="preserve">   placement</t>
  </si>
  <si>
    <t xml:space="preserve">Earnings per share ("EPS") attibutable to owners </t>
  </si>
  <si>
    <t xml:space="preserve">  of the company (sen)</t>
  </si>
  <si>
    <t>Net proceeds from shares issuance pursuant to private placement</t>
  </si>
  <si>
    <t xml:space="preserve">- Share issuance expenses </t>
  </si>
  <si>
    <t>Tax paid</t>
  </si>
  <si>
    <t>Net cash generated from financing activities</t>
  </si>
  <si>
    <t>31 December 2013</t>
  </si>
  <si>
    <t>Interest received</t>
  </si>
  <si>
    <t>Tax refunded</t>
  </si>
  <si>
    <t>Subscription of shares in an associates</t>
  </si>
  <si>
    <t>Cash flow hedged</t>
  </si>
  <si>
    <t>Prepayment</t>
  </si>
  <si>
    <t>Derivatives liability</t>
  </si>
  <si>
    <t>As At End Of Previous</t>
  </si>
  <si>
    <t>CONDENSED CONSOLIDATED STATEMENT OF FINANCIAL POSITION</t>
  </si>
  <si>
    <t>Intangible assets</t>
  </si>
  <si>
    <t>Share of results of joint ventures</t>
  </si>
  <si>
    <t>Purchase of intangible assets</t>
  </si>
  <si>
    <t>reserves</t>
  </si>
  <si>
    <t xml:space="preserve">- Gross proceeds </t>
  </si>
  <si>
    <t>A9</t>
  </si>
  <si>
    <t>Net advances (to)/from joint ventures</t>
  </si>
  <si>
    <t>B10</t>
  </si>
  <si>
    <t>B13(a)</t>
  </si>
  <si>
    <t>B13(b)</t>
  </si>
  <si>
    <t>31 March 2014</t>
  </si>
  <si>
    <t>31 March 2013</t>
  </si>
  <si>
    <t>FOR THE QUARTER ENDED 31 MARCH 2014</t>
  </si>
  <si>
    <t>AS AT 31 MARCH 2014</t>
  </si>
  <si>
    <t>FOR THE PERIOD ENDED 31 MARCH 2014</t>
  </si>
  <si>
    <t xml:space="preserve">At 1 January 2013 (Audited) </t>
  </si>
  <si>
    <t>At 1 January 2014 (Audited)</t>
  </si>
  <si>
    <t>At 31 March 2014 (Unaudited)</t>
  </si>
  <si>
    <t>The condensed unaudited consolidated statement of changes in equity should be read in conjunction with the audited financial statements for the year ended 31 December 2013 and the accompanying explanatory notes.</t>
  </si>
  <si>
    <t xml:space="preserve">  
The unaudited consolidated financial position should be read in conjunction with the audited financial statements for the year ended 31 December 2013 and the accompanying explanatory notes.</t>
  </si>
  <si>
    <t>The unaudited consolidated comprehensive income should be read in conjunction with the audited financial statements for the year ended 31 December 2013 and the accompanying explanatory notes.</t>
  </si>
  <si>
    <t>The unaudited consolidated income statement should be read in conjunction with the audited financial statements for the year ended 31 December 2013 and the accompanying explanatory notes.</t>
  </si>
  <si>
    <t>3-month ended</t>
  </si>
  <si>
    <t>The condensed unaudited consolidated cash flow statement should be read in conjunction with the audited financial statements for the year ended 31 December 2013 and the accompanying explanatory notes.</t>
  </si>
  <si>
    <t>At 31 March 2013 (Unaudited)</t>
  </si>
  <si>
    <t>Cash and cash equivalents at beginning of period</t>
  </si>
  <si>
    <t>Cash and cash equivalents at end of period *</t>
  </si>
  <si>
    <t>Investment in joint ventures</t>
  </si>
  <si>
    <t>Net advances (to)/from associates</t>
  </si>
  <si>
    <t>Direct cost</t>
  </si>
  <si>
    <t>Share of results of associates, net of tax</t>
  </si>
  <si>
    <t>Share of results of joint ventures, net of tax</t>
  </si>
  <si>
    <t>Items that may subsequently be classified to profit or loss:</t>
  </si>
  <si>
    <t xml:space="preserve">  financial period</t>
  </si>
  <si>
    <t xml:space="preserve">Foreign currency translation differences arising during the </t>
  </si>
  <si>
    <t xml:space="preserve"> - fair value changes during the period</t>
  </si>
  <si>
    <t xml:space="preserve"> - reclassified adjustments for amounts recognised in profit or loss</t>
  </si>
  <si>
    <t>Tax payable</t>
  </si>
  <si>
    <t>Other payables and accruals</t>
  </si>
  <si>
    <t>Loans and borrowings</t>
  </si>
  <si>
    <t>Profit for the financial period</t>
  </si>
  <si>
    <t>the period</t>
  </si>
  <si>
    <t>Cash flow hedge</t>
  </si>
  <si>
    <t>Interest expense:</t>
  </si>
  <si>
    <t xml:space="preserve">Net unrealised (gain)/loss on foreign exchange  </t>
  </si>
  <si>
    <t>Change in  receivables</t>
  </si>
  <si>
    <t>Change in payables</t>
  </si>
  <si>
    <t>Proceeds from share issuance pursuant to ESOS</t>
  </si>
  <si>
    <t>Drawdown of loans and borrowings</t>
  </si>
  <si>
    <t>Repayment of loans and borrowings</t>
  </si>
  <si>
    <t>(Restated)</t>
  </si>
  <si>
    <t>A14</t>
  </si>
  <si>
    <t>A8</t>
  </si>
  <si>
    <t>B1</t>
  </si>
  <si>
    <t>B15</t>
  </si>
  <si>
    <t>A6</t>
  </si>
  <si>
    <t xml:space="preserve"> A6</t>
  </si>
  <si>
    <t>Profit for the period, net of tax</t>
  </si>
  <si>
    <t>Profit for the period</t>
  </si>
  <si>
    <t>CONDENSED CONSOLIDATED STATEMENT OF PROFIT OR LOSS</t>
  </si>
  <si>
    <t>Net (decrease)/increase in cash and cash equivalents during the period</t>
  </si>
  <si>
    <t>Net cash used in investing activities</t>
  </si>
  <si>
    <t>Effect of exchange rate changes</t>
  </si>
  <si>
    <t>Profit for the period from continuing operations, net of tax</t>
  </si>
  <si>
    <t>Profit before tax</t>
  </si>
  <si>
    <t>Tax credit/(expense)</t>
  </si>
  <si>
    <t>Discontinued operation</t>
  </si>
  <si>
    <t xml:space="preserve">Profit for the period from discontinued operation,net of tax </t>
  </si>
  <si>
    <t>-from discontinued operation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</si>
</sst>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_-* #,##0_-;\-* #,##0_-;_-* &quot;-&quot;_-;_-@_-"/>
    <numFmt numFmtId="165" formatCode="_-* #,##0.00_-;\-* #,##0.00_-;_-* &quot;-&quot;??_-;_-@_-"/>
    <numFmt numFmtId="166" formatCode="_(* #,##0_);_(* \(#,##0\);_(* &quot;-&quot;??_);_(@_)"/>
    <numFmt numFmtId="167" formatCode="_-* #,##0_-;\-* #,##0_-;_-* &quot;-&quot;??_-;_-@_-"/>
    <numFmt numFmtId="168" formatCode="_(* #,##0.00_);_(* \(#,##0.00\);_(* &quot;-&quot;_);_(@_)"/>
  </numFmts>
  <fonts count="12" x14ac:knownFonts="1">
    <font>
      <sz val="11"/>
      <name val="Book Antiqua"/>
    </font>
    <font>
      <sz val="11"/>
      <name val="Book Antiqua"/>
      <family val="1"/>
    </font>
    <font>
      <u/>
      <sz val="12"/>
      <name val="Times New Roman"/>
      <family val="1"/>
    </font>
    <font>
      <sz val="12"/>
      <name val="Times New Roman"/>
      <family val="1"/>
    </font>
    <font>
      <b/>
      <sz val="12"/>
      <name val="Times New Roman"/>
      <family val="1"/>
    </font>
    <font>
      <sz val="12"/>
      <color indexed="8"/>
      <name val="Times New Roman"/>
      <family val="1"/>
    </font>
    <font>
      <sz val="11"/>
      <name val="Times New Roman"/>
      <family val="1"/>
    </font>
    <font>
      <b/>
      <u/>
      <sz val="12"/>
      <name val="Times New Roman"/>
      <family val="1"/>
    </font>
    <font>
      <vertAlign val="superscript"/>
      <sz val="14"/>
      <color indexed="8"/>
      <name val="Times New Roman"/>
      <family val="1"/>
    </font>
    <font>
      <sz val="11"/>
      <color indexed="8"/>
      <name val="Times New Roman"/>
      <family val="1"/>
    </font>
    <font>
      <b/>
      <vertAlign val="superscript"/>
      <sz val="14"/>
      <color indexed="8"/>
      <name val="Times New Roman"/>
      <family val="1"/>
    </font>
    <font>
      <i/>
      <sz val="12"/>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37" fontId="1" fillId="0" borderId="0" applyNumberFormat="0"/>
    <xf numFmtId="37" fontId="1" fillId="0" borderId="0" applyNumberFormat="0"/>
  </cellStyleXfs>
  <cellXfs count="209">
    <xf numFmtId="0" fontId="0" fillId="0" borderId="0" xfId="0"/>
    <xf numFmtId="0" fontId="3" fillId="0" borderId="0" xfId="3" applyNumberFormat="1" applyFont="1"/>
    <xf numFmtId="0" fontId="3" fillId="0" borderId="0" xfId="3" applyNumberFormat="1" applyFont="1" applyAlignment="1"/>
    <xf numFmtId="0" fontId="2" fillId="0" borderId="0" xfId="3" applyNumberFormat="1" applyFont="1" applyAlignment="1">
      <alignment horizontal="center"/>
    </xf>
    <xf numFmtId="0" fontId="3" fillId="0" borderId="0" xfId="3" applyNumberFormat="1" applyFont="1" applyAlignment="1">
      <alignment vertical="center"/>
    </xf>
    <xf numFmtId="0" fontId="3" fillId="0" borderId="0" xfId="3" applyNumberFormat="1" applyFont="1" applyAlignment="1">
      <alignment horizontal="center"/>
    </xf>
    <xf numFmtId="0" fontId="3" fillId="0" borderId="0" xfId="3" applyNumberFormat="1" applyFont="1" applyBorder="1"/>
    <xf numFmtId="166" fontId="3" fillId="0" borderId="0" xfId="0" applyNumberFormat="1" applyFont="1"/>
    <xf numFmtId="0" fontId="4" fillId="0" borderId="0" xfId="3" applyNumberFormat="1" applyFont="1"/>
    <xf numFmtId="0" fontId="3" fillId="0" borderId="0" xfId="3" applyNumberFormat="1" applyFont="1" applyFill="1"/>
    <xf numFmtId="41" fontId="3" fillId="0" borderId="0" xfId="0" applyNumberFormat="1" applyFont="1" applyBorder="1"/>
    <xf numFmtId="0" fontId="3" fillId="0" borderId="0" xfId="3" applyNumberFormat="1" applyFont="1" applyBorder="1" applyAlignment="1">
      <alignment vertical="center"/>
    </xf>
    <xf numFmtId="0" fontId="3" fillId="0" borderId="0" xfId="3" applyNumberFormat="1" applyFont="1" applyFill="1" applyAlignment="1">
      <alignment vertical="center"/>
    </xf>
    <xf numFmtId="0" fontId="3" fillId="0" borderId="0" xfId="3" applyNumberFormat="1" applyFont="1" applyFill="1" applyAlignment="1">
      <alignment horizontal="centerContinuous"/>
    </xf>
    <xf numFmtId="0" fontId="4" fillId="0" borderId="0" xfId="3" applyNumberFormat="1" applyFont="1" applyFill="1"/>
    <xf numFmtId="0" fontId="3" fillId="0" borderId="0" xfId="3" applyNumberFormat="1" applyFont="1" applyFill="1" applyAlignment="1"/>
    <xf numFmtId="0" fontId="4" fillId="0" borderId="0" xfId="3" applyNumberFormat="1" applyFont="1" applyFill="1" applyAlignment="1">
      <alignment horizontal="center" vertical="center"/>
    </xf>
    <xf numFmtId="0" fontId="3" fillId="0" borderId="0" xfId="3" applyNumberFormat="1" applyFont="1" applyFill="1" applyAlignment="1">
      <alignment wrapText="1"/>
    </xf>
    <xf numFmtId="0" fontId="5" fillId="0" borderId="0" xfId="0" applyFont="1" applyFill="1" applyAlignment="1">
      <alignment wrapText="1"/>
    </xf>
    <xf numFmtId="0" fontId="3" fillId="0" borderId="0" xfId="3" applyNumberFormat="1" applyFont="1" applyFill="1" applyAlignment="1">
      <alignment horizontal="center"/>
    </xf>
    <xf numFmtId="166" fontId="3" fillId="0" borderId="0" xfId="0" applyNumberFormat="1" applyFont="1" applyFill="1"/>
    <xf numFmtId="0" fontId="3" fillId="0" borderId="0" xfId="3" applyNumberFormat="1" applyFont="1" applyFill="1" applyBorder="1"/>
    <xf numFmtId="0" fontId="4" fillId="0" borderId="0" xfId="3" applyNumberFormat="1" applyFont="1" applyFill="1" applyAlignment="1">
      <alignment horizontal="right"/>
    </xf>
    <xf numFmtId="41" fontId="3" fillId="0" borderId="0" xfId="0" applyNumberFormat="1" applyFont="1" applyFill="1"/>
    <xf numFmtId="41" fontId="3" fillId="0" borderId="0" xfId="0" applyNumberFormat="1" applyFont="1" applyFill="1" applyBorder="1"/>
    <xf numFmtId="0" fontId="3" fillId="0" borderId="0" xfId="3" applyNumberFormat="1" applyFont="1" applyFill="1" applyAlignment="1">
      <alignment horizontal="justify"/>
    </xf>
    <xf numFmtId="3" fontId="4" fillId="0" borderId="0" xfId="3" applyNumberFormat="1" applyFont="1" applyFill="1" applyAlignment="1">
      <alignment horizontal="left"/>
    </xf>
    <xf numFmtId="0" fontId="2" fillId="0" borderId="0" xfId="3" applyNumberFormat="1" applyFont="1" applyFill="1" applyAlignment="1">
      <alignment horizontal="centerContinuous"/>
    </xf>
    <xf numFmtId="0" fontId="3" fillId="0" borderId="0" xfId="3" applyNumberFormat="1" applyFont="1" applyFill="1" applyBorder="1" applyAlignment="1">
      <alignment horizontal="centerContinuous"/>
    </xf>
    <xf numFmtId="0" fontId="4" fillId="0" borderId="0" xfId="3" applyNumberFormat="1" applyFont="1" applyFill="1" applyAlignment="1">
      <alignment horizontal="left"/>
    </xf>
    <xf numFmtId="0" fontId="4" fillId="0" borderId="0" xfId="0" applyFont="1" applyFill="1"/>
    <xf numFmtId="0" fontId="2" fillId="0" borderId="0" xfId="3" applyNumberFormat="1" applyFont="1" applyFill="1" applyAlignment="1"/>
    <xf numFmtId="0" fontId="3" fillId="0" borderId="0" xfId="3" applyNumberFormat="1" applyFont="1" applyFill="1" applyBorder="1" applyAlignment="1"/>
    <xf numFmtId="0" fontId="4" fillId="0" borderId="0" xfId="0" applyFont="1" applyFill="1" applyAlignment="1">
      <alignment vertical="center"/>
    </xf>
    <xf numFmtId="0" fontId="2" fillId="0" borderId="0" xfId="3" applyNumberFormat="1" applyFont="1" applyFill="1" applyAlignment="1">
      <alignment vertical="center"/>
    </xf>
    <xf numFmtId="0" fontId="4" fillId="0" borderId="0" xfId="3" applyNumberFormat="1" applyFont="1" applyFill="1" applyBorder="1" applyAlignment="1">
      <alignment horizontal="center" vertical="center"/>
    </xf>
    <xf numFmtId="0" fontId="4" fillId="0" borderId="0" xfId="3" applyNumberFormat="1" applyFont="1" applyFill="1" applyBorder="1" applyAlignment="1">
      <alignment horizontal="center" vertical="center" wrapText="1"/>
    </xf>
    <xf numFmtId="0" fontId="4" fillId="0" borderId="0" xfId="3" applyNumberFormat="1" applyFont="1" applyFill="1" applyAlignment="1">
      <alignment horizontal="right" vertical="center" wrapText="1"/>
    </xf>
    <xf numFmtId="14" fontId="4" fillId="0" borderId="0" xfId="3" quotePrefix="1" applyNumberFormat="1" applyFont="1" applyFill="1" applyBorder="1" applyAlignment="1">
      <alignment horizontal="center" vertical="center"/>
    </xf>
    <xf numFmtId="0" fontId="7" fillId="0" borderId="0" xfId="3" applyNumberFormat="1" applyFont="1" applyFill="1" applyAlignment="1">
      <alignment horizontal="center" vertical="center"/>
    </xf>
    <xf numFmtId="0" fontId="2" fillId="0" borderId="0" xfId="3" applyNumberFormat="1" applyFont="1" applyFill="1" applyAlignment="1">
      <alignment horizontal="center" vertical="center"/>
    </xf>
    <xf numFmtId="0" fontId="3" fillId="0" borderId="0" xfId="3" applyNumberFormat="1" applyFont="1" applyFill="1" applyBorder="1" applyAlignment="1">
      <alignment horizontal="center" vertical="center"/>
    </xf>
    <xf numFmtId="0" fontId="3" fillId="0" borderId="0" xfId="3" quotePrefix="1" applyNumberFormat="1" applyFont="1" applyFill="1" applyAlignment="1">
      <alignment horizontal="center" vertical="center"/>
    </xf>
    <xf numFmtId="0" fontId="3" fillId="0" borderId="0" xfId="4" applyNumberFormat="1" applyFont="1" applyFill="1" applyAlignment="1">
      <alignment vertical="center"/>
    </xf>
    <xf numFmtId="0" fontId="3" fillId="0" borderId="0" xfId="3" applyNumberFormat="1" applyFont="1" applyFill="1" applyAlignment="1">
      <alignment horizontal="center" vertical="center"/>
    </xf>
    <xf numFmtId="37" fontId="3" fillId="0" borderId="0" xfId="2" applyNumberFormat="1" applyFont="1" applyFill="1" applyAlignment="1">
      <alignment vertical="center"/>
    </xf>
    <xf numFmtId="41" fontId="3" fillId="0" borderId="0" xfId="0" applyNumberFormat="1" applyFont="1" applyFill="1" applyAlignment="1">
      <alignment vertical="center"/>
    </xf>
    <xf numFmtId="3" fontId="3" fillId="0" borderId="0" xfId="2" applyNumberFormat="1" applyFont="1" applyFill="1" applyAlignment="1">
      <alignment vertical="center"/>
    </xf>
    <xf numFmtId="41" fontId="3" fillId="0" borderId="1" xfId="3" applyNumberFormat="1" applyFont="1" applyFill="1" applyBorder="1" applyAlignment="1">
      <alignment vertical="center"/>
    </xf>
    <xf numFmtId="41" fontId="3" fillId="0" borderId="0" xfId="3" applyNumberFormat="1" applyFont="1" applyFill="1" applyAlignment="1">
      <alignment vertical="center"/>
    </xf>
    <xf numFmtId="41" fontId="3" fillId="0" borderId="2"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0" xfId="0" applyFont="1" applyFill="1" applyAlignment="1">
      <alignment vertical="center"/>
    </xf>
    <xf numFmtId="0" fontId="3" fillId="0" borderId="0" xfId="3" applyNumberFormat="1" applyFont="1" applyFill="1" applyBorder="1" applyAlignment="1">
      <alignment vertical="center"/>
    </xf>
    <xf numFmtId="0" fontId="4" fillId="0" borderId="0" xfId="3" applyNumberFormat="1" applyFont="1" applyFill="1" applyBorder="1" applyAlignment="1">
      <alignment horizontal="center"/>
    </xf>
    <xf numFmtId="0" fontId="4" fillId="0" borderId="0" xfId="3" applyNumberFormat="1" applyFont="1" applyFill="1" applyAlignment="1">
      <alignment horizontal="center"/>
    </xf>
    <xf numFmtId="15" fontId="4" fillId="0" borderId="0" xfId="3" quotePrefix="1" applyNumberFormat="1" applyFont="1" applyFill="1" applyBorder="1" applyAlignment="1">
      <alignment horizontal="center"/>
    </xf>
    <xf numFmtId="165" fontId="4" fillId="0" borderId="0" xfId="1" applyFont="1" applyFill="1" applyAlignment="1">
      <alignment horizontal="right"/>
    </xf>
    <xf numFmtId="0" fontId="2" fillId="0" borderId="0" xfId="3" applyNumberFormat="1" applyFont="1" applyFill="1" applyAlignment="1">
      <alignment horizontal="center"/>
    </xf>
    <xf numFmtId="0" fontId="3" fillId="0" borderId="0" xfId="3" applyNumberFormat="1" applyFont="1" applyFill="1" applyBorder="1" applyAlignment="1">
      <alignment horizontal="center"/>
    </xf>
    <xf numFmtId="167" fontId="2" fillId="0" borderId="0" xfId="1" applyNumberFormat="1" applyFont="1" applyFill="1" applyAlignment="1">
      <alignment horizontal="center"/>
    </xf>
    <xf numFmtId="167" fontId="3" fillId="0" borderId="0" xfId="1" applyNumberFormat="1" applyFont="1" applyFill="1"/>
    <xf numFmtId="0" fontId="3" fillId="0" borderId="0" xfId="0" applyFont="1" applyFill="1" applyAlignment="1">
      <alignment horizontal="left"/>
    </xf>
    <xf numFmtId="167" fontId="3" fillId="0" borderId="0" xfId="1" applyNumberFormat="1" applyFont="1" applyFill="1" applyAlignment="1">
      <alignment horizontal="center"/>
    </xf>
    <xf numFmtId="167" fontId="3" fillId="0" borderId="4" xfId="1" applyNumberFormat="1" applyFont="1" applyFill="1" applyBorder="1"/>
    <xf numFmtId="0" fontId="3" fillId="0" borderId="0" xfId="0" applyFont="1" applyFill="1"/>
    <xf numFmtId="0" fontId="3" fillId="0" borderId="0" xfId="3" applyNumberFormat="1" applyFont="1" applyFill="1" applyAlignment="1">
      <alignment horizontal="left"/>
    </xf>
    <xf numFmtId="167" fontId="3" fillId="0" borderId="0" xfId="1" applyNumberFormat="1" applyFont="1" applyFill="1" applyBorder="1" applyAlignment="1">
      <alignment horizontal="center"/>
    </xf>
    <xf numFmtId="167" fontId="3" fillId="0" borderId="0" xfId="1" applyNumberFormat="1" applyFont="1" applyFill="1" applyBorder="1"/>
    <xf numFmtId="167" fontId="3" fillId="0" borderId="3" xfId="1" applyNumberFormat="1" applyFont="1" applyFill="1" applyBorder="1"/>
    <xf numFmtId="0" fontId="4" fillId="0" borderId="0" xfId="3" applyNumberFormat="1" applyFont="1" applyFill="1" applyAlignment="1">
      <alignment horizontal="left" vertical="center"/>
    </xf>
    <xf numFmtId="167" fontId="3" fillId="0" borderId="0" xfId="1" applyNumberFormat="1" applyFont="1" applyFill="1" applyBorder="1" applyAlignment="1"/>
    <xf numFmtId="3" fontId="4" fillId="0" borderId="0" xfId="3" applyNumberFormat="1" applyFont="1" applyAlignment="1">
      <alignment horizontal="left"/>
    </xf>
    <xf numFmtId="0" fontId="2" fillId="0" borderId="0" xfId="3" applyNumberFormat="1" applyFont="1" applyAlignment="1">
      <alignment horizontal="centerContinuous"/>
    </xf>
    <xf numFmtId="0" fontId="3" fillId="0" borderId="0" xfId="3" applyNumberFormat="1" applyFont="1" applyBorder="1" applyAlignment="1">
      <alignment horizontal="centerContinuous"/>
    </xf>
    <xf numFmtId="0" fontId="3" fillId="0" borderId="0" xfId="3" applyNumberFormat="1" applyFont="1" applyAlignment="1">
      <alignment horizontal="centerContinuous"/>
    </xf>
    <xf numFmtId="0" fontId="4" fillId="0" borderId="0" xfId="3" applyNumberFormat="1" applyFont="1" applyAlignment="1">
      <alignment horizontal="left"/>
    </xf>
    <xf numFmtId="0" fontId="4" fillId="0" borderId="0" xfId="0" applyFont="1"/>
    <xf numFmtId="0" fontId="2" fillId="0" borderId="0" xfId="3" applyNumberFormat="1" applyFont="1" applyAlignment="1"/>
    <xf numFmtId="0" fontId="3" fillId="0" borderId="0" xfId="3" applyNumberFormat="1" applyFont="1" applyBorder="1" applyAlignment="1"/>
    <xf numFmtId="0" fontId="3" fillId="0" borderId="0" xfId="3" applyNumberFormat="1" applyFont="1" applyBorder="1" applyAlignment="1">
      <alignment horizontal="center"/>
    </xf>
    <xf numFmtId="0" fontId="4" fillId="0" borderId="0" xfId="3" applyNumberFormat="1" applyFont="1" applyBorder="1" applyAlignment="1"/>
    <xf numFmtId="0" fontId="4" fillId="0" borderId="0" xfId="3" applyNumberFormat="1" applyFont="1" applyBorder="1" applyAlignment="1">
      <alignment horizontal="centerContinuous"/>
    </xf>
    <xf numFmtId="0" fontId="4" fillId="0" borderId="0" xfId="3" applyNumberFormat="1" applyFont="1" applyAlignment="1">
      <alignment horizontal="centerContinuous"/>
    </xf>
    <xf numFmtId="0" fontId="4" fillId="0" borderId="0" xfId="3" applyNumberFormat="1" applyFont="1" applyAlignment="1">
      <alignment horizontal="center"/>
    </xf>
    <xf numFmtId="0" fontId="4" fillId="0" borderId="0" xfId="3" applyNumberFormat="1" applyFont="1" applyBorder="1" applyAlignment="1">
      <alignment horizontal="center"/>
    </xf>
    <xf numFmtId="0" fontId="7" fillId="0" borderId="0" xfId="3" applyNumberFormat="1" applyFont="1" applyAlignment="1">
      <alignment horizontal="center"/>
    </xf>
    <xf numFmtId="41" fontId="3" fillId="0" borderId="0" xfId="0" applyNumberFormat="1" applyFont="1" applyBorder="1" applyAlignment="1">
      <alignment horizontal="right"/>
    </xf>
    <xf numFmtId="0" fontId="4" fillId="0" borderId="0" xfId="3" applyNumberFormat="1" applyFont="1" applyBorder="1" applyAlignment="1">
      <alignment horizontal="right"/>
    </xf>
    <xf numFmtId="0" fontId="4" fillId="0" borderId="0" xfId="3" applyNumberFormat="1" applyFont="1" applyAlignment="1">
      <alignment horizontal="right"/>
    </xf>
    <xf numFmtId="14" fontId="4" fillId="0" borderId="0" xfId="3" quotePrefix="1" applyNumberFormat="1" applyFont="1" applyBorder="1" applyAlignment="1">
      <alignment horizontal="right"/>
    </xf>
    <xf numFmtId="0" fontId="4" fillId="0" borderId="0" xfId="4" applyNumberFormat="1" applyFont="1" applyFill="1"/>
    <xf numFmtId="41" fontId="3" fillId="0" borderId="0" xfId="0" applyNumberFormat="1" applyFont="1"/>
    <xf numFmtId="0" fontId="3" fillId="0" borderId="0" xfId="4" applyNumberFormat="1" applyFont="1" applyFill="1"/>
    <xf numFmtId="41" fontId="4" fillId="0" borderId="0" xfId="3" applyNumberFormat="1" applyFont="1" applyBorder="1" applyAlignment="1">
      <alignment horizontal="right"/>
    </xf>
    <xf numFmtId="0" fontId="3" fillId="0" borderId="0" xfId="0" applyFont="1"/>
    <xf numFmtId="41" fontId="4" fillId="0" borderId="0" xfId="0" applyNumberFormat="1" applyFont="1"/>
    <xf numFmtId="0" fontId="4" fillId="0" borderId="0" xfId="0" applyFont="1" applyAlignment="1">
      <alignment horizontal="right"/>
    </xf>
    <xf numFmtId="165" fontId="3" fillId="0" borderId="0" xfId="1" applyNumberFormat="1" applyFont="1" applyFill="1" applyAlignment="1">
      <alignment horizontal="right"/>
    </xf>
    <xf numFmtId="0" fontId="4" fillId="0" borderId="0" xfId="3" applyNumberFormat="1" applyFont="1" applyFill="1" applyAlignment="1">
      <alignment vertical="center"/>
    </xf>
    <xf numFmtId="0" fontId="3" fillId="0" borderId="0" xfId="0" quotePrefix="1" applyFont="1"/>
    <xf numFmtId="0" fontId="3" fillId="0" borderId="0" xfId="3" quotePrefix="1" applyNumberFormat="1" applyFont="1"/>
    <xf numFmtId="164" fontId="3" fillId="0" borderId="0" xfId="2" applyFont="1" applyFill="1" applyAlignment="1">
      <alignment vertical="center"/>
    </xf>
    <xf numFmtId="0" fontId="8" fillId="0" borderId="0" xfId="0" applyFont="1" applyAlignment="1">
      <alignment vertical="top"/>
    </xf>
    <xf numFmtId="37" fontId="3" fillId="0" borderId="1" xfId="2" applyNumberFormat="1" applyFont="1" applyFill="1" applyBorder="1" applyAlignment="1">
      <alignment vertical="center"/>
    </xf>
    <xf numFmtId="0" fontId="3" fillId="0" borderId="0" xfId="3" quotePrefix="1" applyNumberFormat="1" applyFont="1" applyFill="1" applyAlignment="1">
      <alignment vertical="center"/>
    </xf>
    <xf numFmtId="41" fontId="3" fillId="0" borderId="0" xfId="3" applyNumberFormat="1" applyFont="1" applyFill="1" applyBorder="1" applyAlignment="1">
      <alignment vertical="center"/>
    </xf>
    <xf numFmtId="37" fontId="3" fillId="0" borderId="0" xfId="2" applyNumberFormat="1" applyFont="1" applyFill="1" applyBorder="1" applyAlignment="1">
      <alignment vertical="center"/>
    </xf>
    <xf numFmtId="168" fontId="3" fillId="0" borderId="0" xfId="0" applyNumberFormat="1" applyFont="1" applyFill="1" applyBorder="1" applyAlignment="1">
      <alignment vertical="center"/>
    </xf>
    <xf numFmtId="0" fontId="4" fillId="0" borderId="0" xfId="3" applyNumberFormat="1" applyFont="1" applyFill="1" applyBorder="1" applyAlignment="1">
      <alignment horizontal="left"/>
    </xf>
    <xf numFmtId="0" fontId="4" fillId="0" borderId="0" xfId="0" applyFont="1" applyFill="1" applyAlignment="1">
      <alignment horizontal="left"/>
    </xf>
    <xf numFmtId="164" fontId="3" fillId="0" borderId="0" xfId="2" applyFont="1" applyFill="1" applyBorder="1" applyAlignment="1">
      <alignment vertical="center"/>
    </xf>
    <xf numFmtId="164" fontId="3" fillId="0" borderId="0" xfId="2" applyFont="1" applyFill="1" applyBorder="1"/>
    <xf numFmtId="164" fontId="3" fillId="0" borderId="0" xfId="3" applyNumberFormat="1" applyFont="1" applyFill="1" applyBorder="1" applyAlignment="1">
      <alignment vertical="center"/>
    </xf>
    <xf numFmtId="41" fontId="3" fillId="0" borderId="0" xfId="0" applyNumberFormat="1" applyFont="1" applyFill="1" applyAlignment="1">
      <alignment horizontal="center"/>
    </xf>
    <xf numFmtId="14" fontId="4" fillId="0" borderId="0" xfId="3" quotePrefix="1" applyNumberFormat="1" applyFont="1" applyFill="1" applyBorder="1" applyAlignment="1">
      <alignment horizontal="right"/>
    </xf>
    <xf numFmtId="0" fontId="4" fillId="0" borderId="0" xfId="3" applyNumberFormat="1" applyFont="1" applyFill="1" applyBorder="1" applyAlignment="1">
      <alignment horizontal="right"/>
    </xf>
    <xf numFmtId="3" fontId="3" fillId="0" borderId="0" xfId="0" applyNumberFormat="1" applyFont="1" applyFill="1" applyBorder="1" applyAlignment="1">
      <alignment vertical="center"/>
    </xf>
    <xf numFmtId="167" fontId="3" fillId="0" borderId="5" xfId="1" applyNumberFormat="1" applyFont="1" applyFill="1" applyBorder="1"/>
    <xf numFmtId="0" fontId="4" fillId="0" borderId="0" xfId="4" applyNumberFormat="1" applyFont="1" applyFill="1" applyAlignment="1">
      <alignment vertical="center"/>
    </xf>
    <xf numFmtId="0" fontId="4" fillId="0" borderId="0" xfId="3" applyNumberFormat="1" applyFont="1" applyBorder="1" applyAlignment="1">
      <alignment horizontal="left"/>
    </xf>
    <xf numFmtId="41" fontId="3" fillId="0" borderId="0" xfId="3" applyNumberFormat="1" applyFont="1" applyAlignment="1">
      <alignment vertical="center"/>
    </xf>
    <xf numFmtId="41" fontId="3" fillId="0" borderId="0" xfId="3" applyNumberFormat="1" applyFont="1"/>
    <xf numFmtId="41" fontId="3" fillId="0" borderId="0" xfId="3" applyNumberFormat="1" applyFont="1" applyBorder="1" applyAlignment="1">
      <alignment vertical="center"/>
    </xf>
    <xf numFmtId="167" fontId="3" fillId="0" borderId="2" xfId="1" applyNumberFormat="1" applyFont="1" applyFill="1" applyBorder="1"/>
    <xf numFmtId="0" fontId="3" fillId="0" borderId="0" xfId="3" applyNumberFormat="1" applyFont="1" applyFill="1" applyBorder="1" applyAlignment="1">
      <alignment horizontal="left"/>
    </xf>
    <xf numFmtId="167" fontId="3" fillId="0" borderId="1" xfId="1" applyNumberFormat="1" applyFont="1" applyFill="1" applyBorder="1"/>
    <xf numFmtId="167" fontId="3" fillId="0" borderId="0" xfId="3" applyNumberFormat="1" applyFont="1" applyFill="1" applyAlignment="1">
      <alignment vertical="center"/>
    </xf>
    <xf numFmtId="167" fontId="3" fillId="0" borderId="0" xfId="3" applyNumberFormat="1" applyFont="1" applyFill="1"/>
    <xf numFmtId="167" fontId="3" fillId="0" borderId="0" xfId="1" applyNumberFormat="1" applyFont="1" applyFill="1" applyAlignment="1">
      <alignment vertical="center"/>
    </xf>
    <xf numFmtId="167" fontId="3" fillId="0" borderId="0" xfId="1" applyNumberFormat="1" applyFont="1" applyFill="1" applyBorder="1" applyAlignment="1">
      <alignment vertical="center"/>
    </xf>
    <xf numFmtId="0" fontId="3" fillId="0" borderId="0" xfId="0" quotePrefix="1" applyFont="1" applyFill="1" applyAlignment="1">
      <alignment vertical="center"/>
    </xf>
    <xf numFmtId="14" fontId="4" fillId="0" borderId="0" xfId="3" quotePrefix="1" applyNumberFormat="1" applyFont="1" applyFill="1" applyBorder="1" applyAlignment="1">
      <alignment horizontal="center"/>
    </xf>
    <xf numFmtId="168" fontId="4" fillId="0" borderId="0" xfId="0" applyNumberFormat="1" applyFont="1" applyFill="1" applyBorder="1" applyAlignment="1">
      <alignment horizontal="center" vertical="center"/>
    </xf>
    <xf numFmtId="41" fontId="4" fillId="0" borderId="5" xfId="0" applyNumberFormat="1" applyFont="1" applyFill="1" applyBorder="1"/>
    <xf numFmtId="38" fontId="3" fillId="0" borderId="0" xfId="3" applyNumberFormat="1" applyFont="1" applyFill="1" applyAlignment="1">
      <alignment horizontal="center"/>
    </xf>
    <xf numFmtId="41" fontId="4" fillId="0" borderId="0" xfId="0" applyNumberFormat="1" applyFont="1" applyFill="1" applyAlignment="1">
      <alignment vertical="center"/>
    </xf>
    <xf numFmtId="41" fontId="4" fillId="0" borderId="0" xfId="0" applyNumberFormat="1" applyFont="1" applyFill="1" applyBorder="1" applyAlignment="1">
      <alignment vertical="center"/>
    </xf>
    <xf numFmtId="0" fontId="4" fillId="0" borderId="0" xfId="3" applyNumberFormat="1" applyFont="1" applyFill="1" applyBorder="1" applyAlignment="1">
      <alignment vertical="center"/>
    </xf>
    <xf numFmtId="0" fontId="6" fillId="0" borderId="0" xfId="3" applyNumberFormat="1" applyFont="1" applyFill="1" applyAlignment="1">
      <alignment horizontal="center"/>
    </xf>
    <xf numFmtId="41" fontId="6" fillId="0" borderId="0" xfId="0" applyNumberFormat="1" applyFont="1" applyFill="1"/>
    <xf numFmtId="0" fontId="4"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41" fontId="3" fillId="0" borderId="0" xfId="0" applyNumberFormat="1" applyFont="1" applyFill="1" applyBorder="1" applyAlignment="1">
      <alignment horizontal="right"/>
    </xf>
    <xf numFmtId="41" fontId="3" fillId="0" borderId="0" xfId="3" applyNumberFormat="1" applyFont="1" applyFill="1"/>
    <xf numFmtId="0" fontId="4"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0" fontId="4" fillId="0" borderId="0" xfId="3" applyNumberFormat="1" applyFont="1" applyAlignment="1">
      <alignment horizontal="center"/>
    </xf>
    <xf numFmtId="165" fontId="4" fillId="0" borderId="0" xfId="1" applyFont="1" applyFill="1" applyBorder="1" applyAlignment="1">
      <alignment horizontal="center"/>
    </xf>
    <xf numFmtId="165" fontId="3" fillId="0" borderId="0" xfId="1" applyFont="1" applyBorder="1" applyAlignment="1">
      <alignment vertical="center"/>
    </xf>
    <xf numFmtId="41" fontId="3" fillId="0" borderId="1" xfId="0" applyNumberFormat="1" applyFont="1" applyFill="1" applyBorder="1"/>
    <xf numFmtId="41" fontId="3" fillId="0" borderId="6" xfId="0" applyNumberFormat="1" applyFont="1" applyFill="1" applyBorder="1"/>
    <xf numFmtId="41" fontId="3" fillId="0" borderId="7" xfId="0" applyNumberFormat="1" applyFont="1" applyFill="1" applyBorder="1"/>
    <xf numFmtId="41" fontId="3" fillId="0" borderId="8" xfId="0" applyNumberFormat="1" applyFont="1" applyFill="1" applyBorder="1"/>
    <xf numFmtId="41" fontId="4" fillId="0" borderId="0" xfId="0" applyNumberFormat="1" applyFont="1" applyFill="1"/>
    <xf numFmtId="0" fontId="4" fillId="0" borderId="0" xfId="3" applyNumberFormat="1" applyFont="1" applyFill="1" applyAlignment="1">
      <alignment horizontal="center" vertical="center"/>
    </xf>
    <xf numFmtId="165" fontId="3" fillId="0" borderId="0" xfId="1" applyFont="1" applyFill="1" applyAlignment="1">
      <alignment vertical="center"/>
    </xf>
    <xf numFmtId="165" fontId="3" fillId="0" borderId="1" xfId="1" applyFont="1" applyFill="1" applyBorder="1"/>
    <xf numFmtId="0" fontId="4" fillId="0" borderId="0" xfId="3" applyNumberFormat="1" applyFont="1" applyFill="1" applyBorder="1" applyAlignment="1">
      <alignment horizontal="center" vertical="center"/>
    </xf>
    <xf numFmtId="0" fontId="8" fillId="0" borderId="0" xfId="0" applyFont="1" applyFill="1" applyAlignment="1">
      <alignment vertical="top"/>
    </xf>
    <xf numFmtId="168" fontId="3" fillId="0" borderId="0" xfId="0" applyNumberFormat="1" applyFont="1" applyFill="1" applyBorder="1" applyAlignment="1">
      <alignment horizontal="right" vertical="center"/>
    </xf>
    <xf numFmtId="168" fontId="4" fillId="0" borderId="5" xfId="0" applyNumberFormat="1" applyFont="1" applyFill="1" applyBorder="1" applyAlignment="1">
      <alignment vertical="center"/>
    </xf>
    <xf numFmtId="0" fontId="10" fillId="0" borderId="0" xfId="0" applyFont="1" applyFill="1" applyAlignment="1">
      <alignment vertical="top"/>
    </xf>
    <xf numFmtId="168" fontId="4" fillId="0" borderId="5" xfId="0" applyNumberFormat="1" applyFont="1" applyFill="1" applyBorder="1" applyAlignment="1">
      <alignment horizontal="right" vertical="center"/>
    </xf>
    <xf numFmtId="41" fontId="3" fillId="0" borderId="9" xfId="0" applyNumberFormat="1" applyFont="1" applyFill="1" applyBorder="1"/>
    <xf numFmtId="41" fontId="3" fillId="0" borderId="2" xfId="0" applyNumberFormat="1" applyFont="1" applyFill="1" applyBorder="1" applyAlignment="1">
      <alignment horizontal="right"/>
    </xf>
    <xf numFmtId="41" fontId="3" fillId="0" borderId="2" xfId="0" applyNumberFormat="1" applyFont="1" applyFill="1" applyBorder="1"/>
    <xf numFmtId="41" fontId="3" fillId="0" borderId="2" xfId="3" applyNumberFormat="1" applyFont="1" applyFill="1" applyBorder="1" applyAlignment="1">
      <alignment vertical="center"/>
    </xf>
    <xf numFmtId="0" fontId="3" fillId="0" borderId="10" xfId="3" applyNumberFormat="1" applyFont="1" applyFill="1" applyBorder="1" applyAlignment="1">
      <alignment vertical="center"/>
    </xf>
    <xf numFmtId="41" fontId="3" fillId="0" borderId="11" xfId="0" applyNumberFormat="1" applyFont="1" applyFill="1" applyBorder="1"/>
    <xf numFmtId="41" fontId="3" fillId="0" borderId="12" xfId="3" applyNumberFormat="1" applyFont="1" applyFill="1" applyBorder="1"/>
    <xf numFmtId="41" fontId="3" fillId="0" borderId="13" xfId="0" applyNumberFormat="1" applyFont="1" applyFill="1" applyBorder="1"/>
    <xf numFmtId="41" fontId="3" fillId="0" borderId="14" xfId="3" applyNumberFormat="1" applyFont="1" applyFill="1" applyBorder="1" applyAlignment="1">
      <alignment vertical="center"/>
    </xf>
    <xf numFmtId="0" fontId="4" fillId="0" borderId="0" xfId="3" applyNumberFormat="1" applyFont="1" applyFill="1" applyAlignment="1">
      <alignment horizontal="left" indent="1"/>
    </xf>
    <xf numFmtId="0" fontId="7" fillId="0" borderId="0" xfId="3" applyNumberFormat="1" applyFont="1" applyFill="1" applyAlignment="1"/>
    <xf numFmtId="41" fontId="3" fillId="0" borderId="10" xfId="3" applyNumberFormat="1" applyFont="1" applyFill="1" applyBorder="1"/>
    <xf numFmtId="41" fontId="3" fillId="0" borderId="14" xfId="3" applyNumberFormat="1" applyFont="1" applyFill="1" applyBorder="1"/>
    <xf numFmtId="41" fontId="3" fillId="0" borderId="14" xfId="0" applyNumberFormat="1" applyFont="1" applyFill="1" applyBorder="1"/>
    <xf numFmtId="41" fontId="3" fillId="0" borderId="10" xfId="0" applyNumberFormat="1" applyFont="1" applyFill="1" applyBorder="1"/>
    <xf numFmtId="41" fontId="3" fillId="0" borderId="12" xfId="0" applyNumberFormat="1" applyFont="1" applyFill="1" applyBorder="1"/>
    <xf numFmtId="0" fontId="4" fillId="0" borderId="0" xfId="3" applyNumberFormat="1" applyFont="1" applyFill="1" applyBorder="1" applyAlignment="1">
      <alignment horizontal="center" vertical="center"/>
    </xf>
    <xf numFmtId="3" fontId="3" fillId="0" borderId="0" xfId="2" applyNumberFormat="1" applyFont="1" applyFill="1" applyBorder="1" applyAlignment="1">
      <alignment vertical="center"/>
    </xf>
    <xf numFmtId="37" fontId="3" fillId="0" borderId="0" xfId="0" applyNumberFormat="1" applyFont="1" applyFill="1" applyBorder="1" applyAlignment="1">
      <alignment vertical="center"/>
    </xf>
    <xf numFmtId="17" fontId="4" fillId="0" borderId="0" xfId="3" applyNumberFormat="1" applyFont="1" applyFill="1" applyBorder="1" applyAlignment="1">
      <alignment horizontal="center" vertical="center"/>
    </xf>
    <xf numFmtId="165" fontId="3" fillId="0" borderId="0" xfId="1" applyFont="1" applyFill="1" applyBorder="1" applyAlignment="1">
      <alignment vertical="center"/>
    </xf>
    <xf numFmtId="37" fontId="3" fillId="0" borderId="0" xfId="1" applyNumberFormat="1" applyFont="1" applyFill="1" applyBorder="1" applyAlignment="1">
      <alignment vertical="center"/>
    </xf>
    <xf numFmtId="0" fontId="8" fillId="0" borderId="0" xfId="0" applyFont="1" applyFill="1" applyBorder="1" applyAlignment="1">
      <alignment vertical="top"/>
    </xf>
    <xf numFmtId="168" fontId="4" fillId="0" borderId="0" xfId="0" applyNumberFormat="1" applyFont="1" applyFill="1" applyBorder="1" applyAlignment="1">
      <alignment vertical="center"/>
    </xf>
    <xf numFmtId="0" fontId="10" fillId="0" borderId="0" xfId="0" applyFont="1" applyFill="1" applyBorder="1" applyAlignment="1">
      <alignment vertical="top"/>
    </xf>
    <xf numFmtId="0" fontId="4" fillId="0" borderId="0" xfId="3" applyNumberFormat="1" applyFont="1" applyFill="1" applyBorder="1" applyAlignment="1">
      <alignment horizontal="center" vertical="center"/>
    </xf>
    <xf numFmtId="0" fontId="11" fillId="0" borderId="0" xfId="4" applyNumberFormat="1" applyFont="1" applyFill="1" applyAlignment="1">
      <alignment vertical="center"/>
    </xf>
    <xf numFmtId="41" fontId="3" fillId="0" borderId="0" xfId="0" applyNumberFormat="1" applyFont="1" applyAlignment="1">
      <alignment horizontal="center"/>
    </xf>
    <xf numFmtId="41" fontId="6" fillId="0" borderId="0" xfId="0" applyNumberFormat="1" applyFont="1" applyFill="1" applyAlignment="1">
      <alignment horizontal="center"/>
    </xf>
    <xf numFmtId="0" fontId="4" fillId="0" borderId="0" xfId="3" applyNumberFormat="1" applyFont="1" applyFill="1" applyBorder="1" applyAlignment="1">
      <alignment horizontal="center" vertical="center"/>
    </xf>
    <xf numFmtId="166" fontId="3" fillId="0" borderId="5" xfId="1" applyNumberFormat="1" applyFont="1" applyFill="1" applyBorder="1" applyAlignment="1">
      <alignment horizontal="center"/>
    </xf>
    <xf numFmtId="41" fontId="3" fillId="0" borderId="5" xfId="0" applyNumberFormat="1" applyFont="1" applyFill="1" applyBorder="1" applyAlignment="1">
      <alignment horizontal="center"/>
    </xf>
    <xf numFmtId="41" fontId="3" fillId="0" borderId="5" xfId="0" applyNumberFormat="1" applyFont="1" applyFill="1" applyBorder="1"/>
    <xf numFmtId="41" fontId="4" fillId="0" borderId="5" xfId="0" applyNumberFormat="1" applyFont="1" applyFill="1" applyBorder="1" applyAlignment="1">
      <alignment vertical="center"/>
    </xf>
    <xf numFmtId="41" fontId="3" fillId="0" borderId="5" xfId="0" applyNumberFormat="1" applyFont="1" applyFill="1" applyBorder="1" applyAlignment="1">
      <alignment vertical="center"/>
    </xf>
    <xf numFmtId="0" fontId="5" fillId="0" borderId="0" xfId="0" applyFont="1" applyFill="1" applyAlignment="1">
      <alignment horizontal="left" vertical="top" wrapText="1"/>
    </xf>
    <xf numFmtId="0" fontId="4" fillId="0" borderId="0" xfId="3" applyNumberFormat="1" applyFont="1" applyFill="1" applyBorder="1" applyAlignment="1">
      <alignment horizontal="center" vertical="center"/>
    </xf>
    <xf numFmtId="0" fontId="6" fillId="0" borderId="0" xfId="0" applyFont="1" applyFill="1" applyAlignment="1">
      <alignment horizontal="center" vertical="center"/>
    </xf>
    <xf numFmtId="0" fontId="4" fillId="0" borderId="0" xfId="3" applyNumberFormat="1" applyFont="1" applyFill="1" applyAlignment="1">
      <alignment horizontal="center" vertical="center"/>
    </xf>
    <xf numFmtId="0" fontId="3" fillId="0" borderId="0" xfId="3" quotePrefix="1" applyNumberFormat="1" applyFont="1" applyFill="1" applyAlignment="1">
      <alignment horizontal="left" wrapText="1"/>
    </xf>
    <xf numFmtId="0" fontId="3" fillId="0" borderId="0" xfId="3" applyNumberFormat="1" applyFont="1" applyFill="1" applyAlignment="1">
      <alignment horizontal="left" wrapText="1"/>
    </xf>
    <xf numFmtId="0" fontId="3" fillId="0" borderId="0" xfId="3" applyNumberFormat="1" applyFont="1" applyFill="1" applyAlignment="1">
      <alignment horizontal="justify" vertical="top" wrapText="1"/>
    </xf>
    <xf numFmtId="0" fontId="0" fillId="0" borderId="0" xfId="0" applyFill="1" applyAlignment="1">
      <alignment horizontal="justify" vertical="top" wrapText="1"/>
    </xf>
    <xf numFmtId="0" fontId="4" fillId="0" borderId="0" xfId="3" applyNumberFormat="1" applyFont="1" applyAlignment="1">
      <alignment horizontal="center"/>
    </xf>
    <xf numFmtId="0" fontId="9" fillId="0" borderId="0" xfId="0" applyFont="1" applyAlignment="1">
      <alignment horizontal="left" vertical="center" wrapText="1"/>
    </xf>
  </cellXfs>
  <cellStyles count="5">
    <cellStyle name="Comma" xfId="1" builtinId="3"/>
    <cellStyle name="Comma [0]" xfId="2" builtinId="6"/>
    <cellStyle name="Normal" xfId="0" builtinId="0"/>
    <cellStyle name="Normal_BS96" xfId="3"/>
    <cellStyle name="Normal_PL9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0</xdr:colOff>
      <xdr:row>7</xdr:row>
      <xdr:rowOff>123825</xdr:rowOff>
    </xdr:to>
    <xdr:sp macro="" textlink="">
      <xdr:nvSpPr>
        <xdr:cNvPr id="1657" name="Line 1"/>
        <xdr:cNvSpPr>
          <a:spLocks noChangeShapeType="1"/>
        </xdr:cNvSpPr>
      </xdr:nvSpPr>
      <xdr:spPr bwMode="auto">
        <a:xfrm>
          <a:off x="3467100" y="165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123825</xdr:rowOff>
    </xdr:from>
    <xdr:to>
      <xdr:col>4</xdr:col>
      <xdr:colOff>0</xdr:colOff>
      <xdr:row>7</xdr:row>
      <xdr:rowOff>123825</xdr:rowOff>
    </xdr:to>
    <xdr:sp macro="" textlink="">
      <xdr:nvSpPr>
        <xdr:cNvPr id="1658" name="Line 4"/>
        <xdr:cNvSpPr>
          <a:spLocks noChangeShapeType="1"/>
        </xdr:cNvSpPr>
      </xdr:nvSpPr>
      <xdr:spPr bwMode="auto">
        <a:xfrm>
          <a:off x="3467100" y="165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XFS0001\VOL3\1AUDIT\PASCORP\CONSOL\CONS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tabSelected="1" zoomScaleNormal="100" zoomScaleSheetLayoutView="85" workbookViewId="0"/>
  </sheetViews>
  <sheetFormatPr defaultColWidth="9" defaultRowHeight="15.75" x14ac:dyDescent="0.25"/>
  <cols>
    <col min="1" max="1" width="7.25" style="9" customWidth="1"/>
    <col min="2" max="2" width="9.125" style="9" bestFit="1" customWidth="1"/>
    <col min="3" max="3" width="9" style="9"/>
    <col min="4" max="4" width="28.875" style="9" customWidth="1"/>
    <col min="5" max="5" width="7" style="19" customWidth="1"/>
    <col min="6" max="6" width="18" style="21" customWidth="1"/>
    <col min="7" max="7" width="1.125" style="9" customWidth="1"/>
    <col min="8" max="8" width="17.375" style="9" customWidth="1"/>
    <col min="9" max="9" width="1.875" style="9" customWidth="1"/>
    <col min="10" max="10" width="16.5" style="21" customWidth="1"/>
    <col min="11" max="11" width="1.125" style="9" customWidth="1"/>
    <col min="12" max="12" width="17.5" style="9" customWidth="1"/>
    <col min="13" max="13" width="8.75" style="9" customWidth="1"/>
    <col min="14" max="14" width="9" style="9" customWidth="1"/>
    <col min="15" max="15" width="1.625" style="9" customWidth="1"/>
    <col min="16" max="16" width="10.875" style="9" customWidth="1"/>
    <col min="17" max="17" width="2.25" style="9" customWidth="1"/>
    <col min="18" max="18" width="11.25" style="9" customWidth="1"/>
    <col min="19" max="19" width="2" style="9" customWidth="1"/>
    <col min="20" max="20" width="10.375" style="9" bestFit="1" customWidth="1"/>
    <col min="21" max="16384" width="9" style="9"/>
  </cols>
  <sheetData>
    <row r="1" spans="1:21" ht="17.25" customHeight="1" x14ac:dyDescent="0.25">
      <c r="A1" s="26" t="s">
        <v>24</v>
      </c>
      <c r="B1" s="27"/>
      <c r="C1" s="27"/>
      <c r="D1" s="27"/>
      <c r="E1" s="27"/>
      <c r="F1" s="28"/>
      <c r="G1" s="13"/>
      <c r="H1" s="13"/>
      <c r="J1" s="28"/>
      <c r="K1" s="13"/>
      <c r="L1" s="13"/>
    </row>
    <row r="2" spans="1:21" ht="17.25" customHeight="1" x14ac:dyDescent="0.25">
      <c r="A2" s="14" t="s">
        <v>25</v>
      </c>
      <c r="B2" s="13"/>
      <c r="C2" s="13"/>
      <c r="D2" s="13"/>
      <c r="E2" s="13"/>
      <c r="F2" s="28"/>
      <c r="G2" s="13"/>
      <c r="H2" s="13"/>
      <c r="J2" s="28"/>
      <c r="K2" s="13"/>
      <c r="L2" s="13"/>
    </row>
    <row r="3" spans="1:21" ht="17.25" customHeight="1" x14ac:dyDescent="0.25">
      <c r="A3" s="29" t="s">
        <v>9</v>
      </c>
      <c r="B3" s="13"/>
      <c r="C3" s="13"/>
      <c r="D3" s="13"/>
      <c r="E3" s="13"/>
      <c r="F3" s="28"/>
      <c r="G3" s="13"/>
      <c r="H3" s="13"/>
      <c r="J3" s="28"/>
      <c r="K3" s="13"/>
      <c r="L3" s="13"/>
    </row>
    <row r="4" spans="1:21" ht="11.25" customHeight="1" x14ac:dyDescent="0.25">
      <c r="A4" s="13"/>
      <c r="B4" s="13"/>
      <c r="C4" s="13"/>
      <c r="D4" s="13"/>
      <c r="E4" s="13"/>
      <c r="F4" s="28"/>
      <c r="G4" s="13"/>
      <c r="H4" s="13"/>
      <c r="J4" s="28"/>
      <c r="K4" s="13"/>
      <c r="L4" s="13"/>
    </row>
    <row r="5" spans="1:21" ht="17.25" customHeight="1" x14ac:dyDescent="0.25">
      <c r="A5" s="29" t="s">
        <v>194</v>
      </c>
      <c r="B5" s="27"/>
      <c r="C5" s="27"/>
      <c r="D5" s="13"/>
      <c r="E5" s="13"/>
      <c r="F5" s="28"/>
      <c r="G5" s="13"/>
      <c r="H5" s="13"/>
      <c r="J5" s="28"/>
      <c r="K5" s="13"/>
      <c r="L5" s="13"/>
    </row>
    <row r="6" spans="1:21" ht="17.25" customHeight="1" x14ac:dyDescent="0.25">
      <c r="A6" s="30" t="s">
        <v>147</v>
      </c>
      <c r="B6" s="31"/>
      <c r="C6" s="31"/>
      <c r="D6" s="15"/>
      <c r="E6" s="15"/>
      <c r="F6" s="32"/>
      <c r="G6" s="15"/>
      <c r="H6" s="15"/>
      <c r="J6" s="32"/>
      <c r="K6" s="15"/>
      <c r="L6" s="15"/>
    </row>
    <row r="7" spans="1:21" ht="17.25" customHeight="1" x14ac:dyDescent="0.25">
      <c r="A7" s="30"/>
      <c r="B7" s="31"/>
      <c r="C7" s="31"/>
      <c r="D7" s="15"/>
      <c r="E7" s="15"/>
      <c r="F7" s="32"/>
      <c r="G7" s="15"/>
      <c r="H7" s="15"/>
      <c r="J7" s="32"/>
      <c r="K7" s="15"/>
      <c r="L7" s="15"/>
    </row>
    <row r="8" spans="1:21" s="12" customFormat="1" ht="24.6" customHeight="1" x14ac:dyDescent="0.3">
      <c r="A8" s="33"/>
      <c r="B8" s="34"/>
      <c r="C8" s="34"/>
      <c r="F8" s="200" t="s">
        <v>28</v>
      </c>
      <c r="G8" s="201"/>
      <c r="H8" s="201"/>
      <c r="J8" s="202" t="s">
        <v>27</v>
      </c>
      <c r="K8" s="201"/>
      <c r="L8" s="201"/>
    </row>
    <row r="9" spans="1:21" s="12" customFormat="1" ht="55.5" customHeight="1" x14ac:dyDescent="0.3">
      <c r="A9" s="34"/>
      <c r="B9" s="34"/>
      <c r="C9" s="34"/>
      <c r="F9" s="36" t="s">
        <v>29</v>
      </c>
      <c r="G9" s="37"/>
      <c r="H9" s="36" t="s">
        <v>46</v>
      </c>
      <c r="J9" s="36" t="s">
        <v>30</v>
      </c>
      <c r="K9" s="37"/>
      <c r="L9" s="36" t="s">
        <v>79</v>
      </c>
    </row>
    <row r="10" spans="1:21" s="16" customFormat="1" ht="24.6" customHeight="1" x14ac:dyDescent="0.3">
      <c r="E10" s="16" t="s">
        <v>2</v>
      </c>
      <c r="F10" s="38" t="s">
        <v>145</v>
      </c>
      <c r="G10" s="38"/>
      <c r="H10" s="38" t="s">
        <v>146</v>
      </c>
      <c r="J10" s="38" t="str">
        <f>+F10</f>
        <v>31 March 2014</v>
      </c>
      <c r="L10" s="38" t="str">
        <f>+H10</f>
        <v>31 March 2013</v>
      </c>
    </row>
    <row r="11" spans="1:21" s="16" customFormat="1" ht="24.6" customHeight="1" x14ac:dyDescent="0.3">
      <c r="E11" s="39"/>
      <c r="F11" s="35" t="s">
        <v>14</v>
      </c>
      <c r="H11" s="35" t="s">
        <v>14</v>
      </c>
      <c r="J11" s="35" t="s">
        <v>14</v>
      </c>
      <c r="L11" s="35" t="s">
        <v>14</v>
      </c>
      <c r="N11" s="180"/>
      <c r="O11" s="180"/>
      <c r="P11" s="180"/>
      <c r="Q11" s="180"/>
      <c r="R11" s="180"/>
      <c r="S11" s="180"/>
      <c r="T11" s="180"/>
    </row>
    <row r="12" spans="1:21" s="16" customFormat="1" ht="21.75" customHeight="1" x14ac:dyDescent="0.3">
      <c r="E12" s="39"/>
      <c r="F12" s="158" t="s">
        <v>107</v>
      </c>
      <c r="H12" s="158" t="s">
        <v>107</v>
      </c>
      <c r="I12" s="146"/>
      <c r="J12" s="145" t="s">
        <v>107</v>
      </c>
      <c r="K12" s="146"/>
      <c r="L12" s="189" t="s">
        <v>107</v>
      </c>
      <c r="N12" s="200"/>
      <c r="O12" s="200"/>
      <c r="P12" s="200"/>
      <c r="Q12" s="180"/>
      <c r="R12" s="200"/>
      <c r="S12" s="200"/>
      <c r="T12" s="200"/>
      <c r="U12" s="155"/>
    </row>
    <row r="13" spans="1:21" s="142" customFormat="1" ht="21.75" customHeight="1" x14ac:dyDescent="0.3">
      <c r="E13" s="39"/>
      <c r="F13" s="141"/>
      <c r="G13" s="141"/>
      <c r="H13" s="193" t="s">
        <v>185</v>
      </c>
      <c r="I13" s="141"/>
      <c r="J13" s="141"/>
      <c r="K13" s="141"/>
      <c r="L13" s="141" t="s">
        <v>185</v>
      </c>
      <c r="M13" s="141"/>
      <c r="N13" s="180"/>
      <c r="O13" s="180"/>
      <c r="P13" s="180"/>
      <c r="Q13" s="180"/>
      <c r="R13" s="183"/>
      <c r="S13" s="180"/>
      <c r="T13" s="183"/>
      <c r="U13" s="155"/>
    </row>
    <row r="14" spans="1:21" s="16" customFormat="1" ht="24.6" customHeight="1" x14ac:dyDescent="0.3">
      <c r="A14" s="70" t="s">
        <v>74</v>
      </c>
      <c r="E14" s="39"/>
      <c r="F14" s="35"/>
      <c r="H14" s="35"/>
      <c r="J14" s="35"/>
      <c r="L14" s="35"/>
      <c r="N14" s="180"/>
      <c r="O14" s="180"/>
      <c r="P14" s="180"/>
      <c r="Q14" s="180"/>
      <c r="R14" s="180"/>
      <c r="S14" s="180"/>
      <c r="T14" s="180"/>
      <c r="U14" s="12"/>
    </row>
    <row r="15" spans="1:21" s="16" customFormat="1" ht="11.25" customHeight="1" x14ac:dyDescent="0.3">
      <c r="E15" s="39"/>
      <c r="F15" s="35"/>
      <c r="H15" s="35"/>
      <c r="J15" s="35"/>
      <c r="L15" s="35"/>
      <c r="N15" s="180"/>
      <c r="O15" s="180"/>
      <c r="P15" s="189"/>
      <c r="Q15" s="189"/>
      <c r="R15" s="189"/>
      <c r="S15" s="180"/>
      <c r="T15" s="180"/>
      <c r="U15" s="12"/>
    </row>
    <row r="16" spans="1:21" s="12" customFormat="1" ht="19.5" customHeight="1" x14ac:dyDescent="0.3">
      <c r="A16" s="43" t="s">
        <v>5</v>
      </c>
      <c r="E16" s="44" t="s">
        <v>187</v>
      </c>
      <c r="F16" s="47">
        <v>10870</v>
      </c>
      <c r="G16" s="46"/>
      <c r="H16" s="45">
        <v>31699</v>
      </c>
      <c r="J16" s="47">
        <v>10870</v>
      </c>
      <c r="K16" s="46"/>
      <c r="L16" s="45">
        <v>31699</v>
      </c>
      <c r="M16" s="102"/>
      <c r="N16" s="181"/>
      <c r="O16" s="51"/>
      <c r="P16" s="189"/>
      <c r="Q16" s="189"/>
      <c r="R16" s="189"/>
      <c r="S16" s="51"/>
      <c r="T16" s="181"/>
    </row>
    <row r="17" spans="1:21" s="12" customFormat="1" ht="20.25" customHeight="1" x14ac:dyDescent="0.3">
      <c r="A17" s="43" t="s">
        <v>164</v>
      </c>
      <c r="E17" s="44"/>
      <c r="F17" s="48">
        <v>-9957</v>
      </c>
      <c r="G17" s="46"/>
      <c r="H17" s="104">
        <v>-12580</v>
      </c>
      <c r="J17" s="48">
        <v>-9957</v>
      </c>
      <c r="K17" s="46"/>
      <c r="L17" s="104">
        <v>-12580</v>
      </c>
      <c r="M17" s="102"/>
      <c r="N17" s="106"/>
      <c r="O17" s="51"/>
      <c r="P17" s="189"/>
      <c r="Q17" s="189"/>
      <c r="R17" s="189"/>
      <c r="S17" s="51"/>
      <c r="T17" s="107"/>
    </row>
    <row r="18" spans="1:21" s="12" customFormat="1" ht="18" customHeight="1" x14ac:dyDescent="0.3">
      <c r="A18" s="43" t="s">
        <v>6</v>
      </c>
      <c r="E18" s="44"/>
      <c r="F18" s="49">
        <f>SUM(F16:F17)</f>
        <v>913</v>
      </c>
      <c r="G18" s="46"/>
      <c r="H18" s="49">
        <f>SUM(H16:H17)</f>
        <v>19119</v>
      </c>
      <c r="J18" s="49">
        <f>SUM(J16:J17)</f>
        <v>913</v>
      </c>
      <c r="K18" s="46"/>
      <c r="L18" s="49">
        <f>SUM(L16:L17)</f>
        <v>19119</v>
      </c>
      <c r="M18" s="102"/>
      <c r="N18" s="117"/>
      <c r="O18" s="51"/>
      <c r="P18" s="189"/>
      <c r="Q18" s="189"/>
      <c r="R18" s="189"/>
      <c r="S18" s="51"/>
      <c r="T18" s="117"/>
    </row>
    <row r="19" spans="1:21" s="12" customFormat="1" ht="21" customHeight="1" x14ac:dyDescent="0.3">
      <c r="A19" s="52" t="s">
        <v>57</v>
      </c>
      <c r="E19" s="44"/>
      <c r="F19" s="117">
        <v>471</v>
      </c>
      <c r="G19" s="46"/>
      <c r="H19" s="45">
        <v>1621</v>
      </c>
      <c r="J19" s="117">
        <v>471</v>
      </c>
      <c r="K19" s="46"/>
      <c r="L19" s="45">
        <v>1621</v>
      </c>
      <c r="M19" s="102"/>
      <c r="N19" s="117"/>
      <c r="O19" s="51"/>
      <c r="P19" s="189"/>
      <c r="Q19" s="189"/>
      <c r="R19" s="189"/>
      <c r="S19" s="184"/>
      <c r="T19" s="184"/>
    </row>
    <row r="20" spans="1:21" s="12" customFormat="1" ht="20.25" customHeight="1" x14ac:dyDescent="0.3">
      <c r="A20" s="43" t="s">
        <v>8</v>
      </c>
      <c r="E20" s="44"/>
      <c r="F20" s="49">
        <v>-7681</v>
      </c>
      <c r="G20" s="46"/>
      <c r="H20" s="45">
        <v>-6484</v>
      </c>
      <c r="J20" s="49">
        <v>-7681</v>
      </c>
      <c r="K20" s="46"/>
      <c r="L20" s="45">
        <v>-6484</v>
      </c>
      <c r="M20" s="102"/>
      <c r="N20" s="106"/>
      <c r="O20" s="51"/>
      <c r="P20" s="189"/>
      <c r="Q20" s="189"/>
      <c r="R20" s="189"/>
      <c r="S20" s="185"/>
      <c r="T20" s="185"/>
    </row>
    <row r="21" spans="1:21" s="12" customFormat="1" ht="20.25" customHeight="1" x14ac:dyDescent="0.3">
      <c r="A21" s="43" t="s">
        <v>7</v>
      </c>
      <c r="E21" s="44"/>
      <c r="F21" s="106">
        <v>-3397</v>
      </c>
      <c r="G21" s="46"/>
      <c r="H21" s="45">
        <v>-2680</v>
      </c>
      <c r="I21" s="53"/>
      <c r="J21" s="106">
        <v>-3397</v>
      </c>
      <c r="K21" s="51"/>
      <c r="L21" s="45">
        <v>-2680</v>
      </c>
      <c r="M21" s="102"/>
      <c r="N21" s="106"/>
      <c r="O21" s="51"/>
      <c r="P21" s="189"/>
      <c r="Q21" s="189"/>
      <c r="R21" s="189"/>
      <c r="S21" s="185"/>
      <c r="T21" s="185"/>
    </row>
    <row r="22" spans="1:21" s="12" customFormat="1" ht="24.6" customHeight="1" x14ac:dyDescent="0.3">
      <c r="A22" s="43" t="s">
        <v>165</v>
      </c>
      <c r="E22" s="44"/>
      <c r="F22" s="106">
        <v>937</v>
      </c>
      <c r="G22" s="46"/>
      <c r="H22" s="45">
        <v>153</v>
      </c>
      <c r="J22" s="106">
        <v>937</v>
      </c>
      <c r="K22" s="51"/>
      <c r="L22" s="45">
        <v>153</v>
      </c>
      <c r="M22" s="111"/>
      <c r="N22" s="106"/>
      <c r="O22" s="51"/>
      <c r="P22" s="189"/>
      <c r="Q22" s="189"/>
      <c r="R22" s="189"/>
      <c r="S22" s="185"/>
      <c r="T22" s="185"/>
      <c r="U22" s="53"/>
    </row>
    <row r="23" spans="1:21" s="12" customFormat="1" ht="24.6" customHeight="1" x14ac:dyDescent="0.3">
      <c r="A23" s="43" t="s">
        <v>166</v>
      </c>
      <c r="E23" s="44"/>
      <c r="F23" s="106">
        <v>8810</v>
      </c>
      <c r="G23" s="46"/>
      <c r="H23" s="106">
        <v>0</v>
      </c>
      <c r="J23" s="106">
        <v>8810</v>
      </c>
      <c r="K23" s="51"/>
      <c r="L23" s="106">
        <v>0</v>
      </c>
      <c r="M23" s="102"/>
      <c r="N23" s="106"/>
      <c r="O23" s="51"/>
      <c r="P23" s="189"/>
      <c r="Q23" s="189"/>
      <c r="R23" s="189"/>
      <c r="S23" s="184"/>
      <c r="T23" s="184"/>
    </row>
    <row r="24" spans="1:21" s="12" customFormat="1" ht="24.6" customHeight="1" x14ac:dyDescent="0.3">
      <c r="A24" s="52" t="s">
        <v>199</v>
      </c>
      <c r="E24" s="44" t="s">
        <v>188</v>
      </c>
      <c r="F24" s="50">
        <f>SUM(F18:F23)</f>
        <v>53</v>
      </c>
      <c r="G24" s="46"/>
      <c r="H24" s="50">
        <f>SUM(H18:H23)</f>
        <v>11729</v>
      </c>
      <c r="J24" s="50">
        <f>SUM(J18:J23)</f>
        <v>53</v>
      </c>
      <c r="K24" s="46"/>
      <c r="L24" s="50">
        <f>SUM(L18:L23)</f>
        <v>11729</v>
      </c>
      <c r="M24" s="102"/>
      <c r="N24" s="51"/>
      <c r="O24" s="51"/>
      <c r="P24" s="189"/>
      <c r="Q24" s="189"/>
      <c r="R24" s="189"/>
      <c r="S24" s="51"/>
      <c r="T24" s="51"/>
    </row>
    <row r="25" spans="1:21" s="12" customFormat="1" ht="20.25" customHeight="1" x14ac:dyDescent="0.3">
      <c r="A25" s="43" t="s">
        <v>200</v>
      </c>
      <c r="E25" s="44" t="s">
        <v>44</v>
      </c>
      <c r="F25" s="48">
        <v>134</v>
      </c>
      <c r="G25" s="46"/>
      <c r="H25" s="104">
        <v>-40</v>
      </c>
      <c r="J25" s="48">
        <v>134</v>
      </c>
      <c r="K25" s="46"/>
      <c r="L25" s="104">
        <v>-40</v>
      </c>
      <c r="M25" s="102"/>
      <c r="N25" s="106"/>
      <c r="O25" s="51"/>
      <c r="P25" s="189"/>
      <c r="Q25" s="189"/>
      <c r="R25" s="189"/>
      <c r="S25" s="185"/>
      <c r="T25" s="185"/>
    </row>
    <row r="26" spans="1:21" s="12" customFormat="1" ht="21.75" customHeight="1" x14ac:dyDescent="0.3">
      <c r="A26" s="43" t="s">
        <v>198</v>
      </c>
      <c r="E26" s="44"/>
      <c r="F26" s="106">
        <f>SUM(F24:F25)</f>
        <v>187</v>
      </c>
      <c r="G26" s="46"/>
      <c r="H26" s="106">
        <f>SUM(H24:H25)</f>
        <v>11689</v>
      </c>
      <c r="J26" s="106">
        <f>SUM(J24:J25)</f>
        <v>187</v>
      </c>
      <c r="K26" s="46"/>
      <c r="L26" s="106">
        <f>SUM(L24:L25)</f>
        <v>11689</v>
      </c>
      <c r="M26" s="102"/>
      <c r="N26" s="106"/>
      <c r="O26" s="51"/>
      <c r="P26" s="189"/>
      <c r="Q26" s="189"/>
      <c r="R26" s="189"/>
      <c r="S26" s="51"/>
      <c r="T26" s="106"/>
    </row>
    <row r="27" spans="1:21" s="12" customFormat="1" ht="21" customHeight="1" x14ac:dyDescent="0.3">
      <c r="A27" s="119" t="s">
        <v>201</v>
      </c>
      <c r="E27" s="44"/>
      <c r="F27" s="106"/>
      <c r="G27" s="46"/>
      <c r="H27" s="107"/>
      <c r="J27" s="106"/>
      <c r="K27" s="46"/>
      <c r="L27" s="107"/>
      <c r="M27" s="102"/>
      <c r="N27" s="106"/>
      <c r="O27" s="51"/>
      <c r="P27" s="189"/>
      <c r="Q27" s="189"/>
      <c r="R27" s="189"/>
      <c r="S27" s="51"/>
      <c r="T27" s="106"/>
    </row>
    <row r="28" spans="1:21" s="12" customFormat="1" ht="24.6" customHeight="1" x14ac:dyDescent="0.3">
      <c r="A28" s="43" t="s">
        <v>202</v>
      </c>
      <c r="E28" s="44" t="s">
        <v>186</v>
      </c>
      <c r="F28" s="106">
        <v>0</v>
      </c>
      <c r="G28" s="46"/>
      <c r="H28" s="104">
        <v>13916</v>
      </c>
      <c r="J28" s="106">
        <v>0</v>
      </c>
      <c r="K28" s="46"/>
      <c r="L28" s="104">
        <v>13916</v>
      </c>
      <c r="M28" s="102"/>
      <c r="N28" s="106"/>
      <c r="O28" s="51"/>
      <c r="P28" s="189"/>
      <c r="Q28" s="189"/>
      <c r="R28" s="189"/>
      <c r="S28" s="185"/>
      <c r="T28" s="185"/>
    </row>
    <row r="29" spans="1:21" s="12" customFormat="1" ht="21" customHeight="1" thickBot="1" x14ac:dyDescent="0.35">
      <c r="A29" s="33" t="s">
        <v>192</v>
      </c>
      <c r="E29" s="44"/>
      <c r="F29" s="197">
        <f>SUM(F26:F28)</f>
        <v>187</v>
      </c>
      <c r="G29" s="137"/>
      <c r="H29" s="197">
        <f>SUM(H26:H28)</f>
        <v>25605</v>
      </c>
      <c r="I29" s="138"/>
      <c r="J29" s="197">
        <f>SUM(J26:J28)</f>
        <v>187</v>
      </c>
      <c r="K29" s="137"/>
      <c r="L29" s="197">
        <f>SUM(L26:L28)</f>
        <v>25605</v>
      </c>
      <c r="M29" s="102"/>
      <c r="N29" s="137"/>
      <c r="O29" s="137"/>
      <c r="P29" s="189"/>
      <c r="Q29" s="189"/>
      <c r="R29" s="189"/>
      <c r="S29" s="137"/>
      <c r="T29" s="137"/>
    </row>
    <row r="30" spans="1:21" s="12" customFormat="1" ht="15.75" customHeight="1" x14ac:dyDescent="0.3">
      <c r="A30" s="33"/>
      <c r="E30" s="44"/>
      <c r="F30" s="51"/>
      <c r="G30" s="51"/>
      <c r="H30" s="51"/>
      <c r="I30" s="53"/>
      <c r="J30" s="51"/>
      <c r="K30" s="51"/>
      <c r="L30" s="51"/>
      <c r="M30" s="102"/>
      <c r="N30" s="51"/>
      <c r="O30" s="51"/>
      <c r="P30" s="189"/>
      <c r="Q30" s="189"/>
      <c r="R30" s="189"/>
      <c r="S30" s="51"/>
      <c r="T30" s="51"/>
    </row>
    <row r="31" spans="1:21" s="12" customFormat="1" ht="18" customHeight="1" x14ac:dyDescent="0.3">
      <c r="A31" s="52"/>
      <c r="E31" s="44"/>
      <c r="F31" s="51"/>
      <c r="G31" s="46"/>
      <c r="H31" s="51"/>
      <c r="J31" s="51"/>
      <c r="K31" s="46"/>
      <c r="L31" s="51"/>
      <c r="N31" s="51"/>
      <c r="O31" s="51"/>
      <c r="P31" s="189"/>
      <c r="Q31" s="189"/>
      <c r="R31" s="189"/>
      <c r="S31" s="51"/>
      <c r="T31" s="51"/>
    </row>
    <row r="32" spans="1:21" s="12" customFormat="1" ht="21.75" customHeight="1" x14ac:dyDescent="0.3">
      <c r="A32" s="33" t="s">
        <v>72</v>
      </c>
      <c r="E32" s="44"/>
      <c r="F32" s="51"/>
      <c r="G32" s="46"/>
      <c r="H32" s="51"/>
      <c r="J32" s="51"/>
      <c r="K32" s="46"/>
      <c r="L32" s="51"/>
      <c r="N32" s="51"/>
      <c r="O32" s="51"/>
      <c r="P32" s="189"/>
      <c r="Q32" s="189"/>
      <c r="R32" s="189"/>
      <c r="S32" s="51"/>
      <c r="T32" s="51"/>
    </row>
    <row r="33" spans="1:20" s="12" customFormat="1" ht="17.25" customHeight="1" x14ac:dyDescent="0.3">
      <c r="A33" s="52" t="s">
        <v>81</v>
      </c>
      <c r="E33" s="44"/>
      <c r="F33" s="51">
        <v>-2989</v>
      </c>
      <c r="G33" s="46"/>
      <c r="H33" s="45">
        <v>23682</v>
      </c>
      <c r="J33" s="51">
        <v>-2989</v>
      </c>
      <c r="K33" s="46"/>
      <c r="L33" s="45">
        <v>23682</v>
      </c>
      <c r="N33" s="51"/>
      <c r="O33" s="51"/>
      <c r="P33" s="189"/>
      <c r="Q33" s="189"/>
      <c r="R33" s="189"/>
      <c r="S33" s="185"/>
      <c r="T33" s="185"/>
    </row>
    <row r="34" spans="1:20" s="12" customFormat="1" ht="20.25" customHeight="1" x14ac:dyDescent="0.3">
      <c r="A34" s="52" t="s">
        <v>82</v>
      </c>
      <c r="E34" s="44"/>
      <c r="F34" s="51">
        <v>3176</v>
      </c>
      <c r="G34" s="46"/>
      <c r="H34" s="45">
        <v>1923</v>
      </c>
      <c r="J34" s="51">
        <v>3176</v>
      </c>
      <c r="K34" s="46"/>
      <c r="L34" s="45">
        <v>1923</v>
      </c>
      <c r="N34" s="51"/>
      <c r="O34" s="51"/>
      <c r="P34" s="189"/>
      <c r="Q34" s="189"/>
      <c r="R34" s="189"/>
      <c r="S34" s="130"/>
      <c r="T34" s="130"/>
    </row>
    <row r="35" spans="1:20" s="12" customFormat="1" ht="15.75" customHeight="1" thickBot="1" x14ac:dyDescent="0.35">
      <c r="A35" s="52"/>
      <c r="E35" s="44"/>
      <c r="F35" s="197">
        <f>SUM(F33:F34)</f>
        <v>187</v>
      </c>
      <c r="G35" s="136"/>
      <c r="H35" s="197">
        <f>SUM(H33:H34)</f>
        <v>25605</v>
      </c>
      <c r="I35" s="99"/>
      <c r="J35" s="197">
        <f>SUM(J33:J34)</f>
        <v>187</v>
      </c>
      <c r="K35" s="136"/>
      <c r="L35" s="197">
        <f>SUM(L33:L34)</f>
        <v>25605</v>
      </c>
      <c r="N35" s="137"/>
      <c r="O35" s="137"/>
      <c r="P35" s="189"/>
      <c r="Q35" s="189"/>
      <c r="R35" s="189"/>
      <c r="S35" s="137"/>
      <c r="T35" s="137"/>
    </row>
    <row r="36" spans="1:20" s="12" customFormat="1" ht="12" customHeight="1" x14ac:dyDescent="0.3">
      <c r="A36" s="52"/>
      <c r="E36" s="44"/>
      <c r="F36" s="51"/>
      <c r="G36" s="46"/>
      <c r="H36" s="51"/>
      <c r="J36" s="51"/>
      <c r="K36" s="46"/>
      <c r="L36" s="51"/>
      <c r="N36" s="53"/>
      <c r="O36" s="53"/>
      <c r="P36" s="189"/>
      <c r="Q36" s="189"/>
      <c r="R36" s="189"/>
      <c r="S36" s="53"/>
      <c r="T36" s="53"/>
    </row>
    <row r="37" spans="1:20" s="12" customFormat="1" ht="15.75" customHeight="1" x14ac:dyDescent="0.3">
      <c r="E37" s="44"/>
      <c r="F37" s="46"/>
      <c r="G37" s="46"/>
      <c r="H37" s="46"/>
      <c r="J37" s="46"/>
      <c r="K37" s="46"/>
      <c r="L37" s="46"/>
      <c r="N37" s="53"/>
      <c r="O37" s="53"/>
      <c r="P37" s="189"/>
      <c r="Q37" s="189"/>
      <c r="R37" s="189"/>
      <c r="S37" s="53"/>
      <c r="T37" s="53"/>
    </row>
    <row r="38" spans="1:20" s="12" customFormat="1" ht="17.25" customHeight="1" x14ac:dyDescent="0.3">
      <c r="A38" s="33" t="s">
        <v>120</v>
      </c>
      <c r="B38" s="99"/>
      <c r="E38" s="44"/>
      <c r="F38" s="46"/>
      <c r="G38" s="46"/>
      <c r="H38" s="46"/>
      <c r="J38" s="46"/>
      <c r="K38" s="46"/>
      <c r="L38" s="46"/>
      <c r="N38" s="53"/>
      <c r="O38" s="53"/>
      <c r="P38" s="189"/>
      <c r="Q38" s="189"/>
      <c r="R38" s="189"/>
      <c r="S38" s="53"/>
      <c r="T38" s="53"/>
    </row>
    <row r="39" spans="1:20" s="12" customFormat="1" ht="17.25" customHeight="1" x14ac:dyDescent="0.3">
      <c r="A39" s="33" t="s">
        <v>121</v>
      </c>
      <c r="B39" s="99"/>
      <c r="E39" s="44"/>
      <c r="F39" s="46"/>
      <c r="G39" s="46"/>
      <c r="H39" s="46"/>
      <c r="J39" s="46"/>
      <c r="K39" s="46"/>
      <c r="L39" s="46"/>
      <c r="N39" s="53"/>
      <c r="O39" s="53"/>
      <c r="P39" s="189"/>
      <c r="Q39" s="189"/>
      <c r="R39" s="189"/>
      <c r="S39" s="53"/>
      <c r="T39" s="53"/>
    </row>
    <row r="40" spans="1:20" s="12" customFormat="1" ht="24.6" customHeight="1" x14ac:dyDescent="0.3">
      <c r="A40" s="33" t="s">
        <v>70</v>
      </c>
      <c r="B40" s="105"/>
      <c r="E40" s="44" t="s">
        <v>143</v>
      </c>
      <c r="F40" s="133" t="s">
        <v>108</v>
      </c>
      <c r="G40" s="103"/>
      <c r="H40" s="133" t="s">
        <v>108</v>
      </c>
      <c r="J40" s="133" t="s">
        <v>108</v>
      </c>
      <c r="K40" s="103"/>
      <c r="L40" s="133" t="s">
        <v>108</v>
      </c>
      <c r="N40" s="53"/>
      <c r="O40" s="53"/>
      <c r="P40" s="189"/>
      <c r="Q40" s="189"/>
      <c r="R40" s="189"/>
      <c r="S40" s="53"/>
      <c r="T40" s="53"/>
    </row>
    <row r="41" spans="1:20" s="12" customFormat="1" ht="19.5" customHeight="1" x14ac:dyDescent="0.3">
      <c r="A41" s="131" t="s">
        <v>75</v>
      </c>
      <c r="B41" s="105"/>
      <c r="E41" s="44"/>
      <c r="F41" s="108">
        <v>-0.28000000000000003</v>
      </c>
      <c r="G41" s="159"/>
      <c r="H41" s="108">
        <v>1.58</v>
      </c>
      <c r="J41" s="108">
        <v>-0.28000000000000003</v>
      </c>
      <c r="K41" s="159"/>
      <c r="L41" s="108">
        <v>1.58</v>
      </c>
      <c r="N41" s="108"/>
      <c r="O41" s="186"/>
      <c r="P41" s="189"/>
      <c r="Q41" s="189"/>
      <c r="R41" s="189"/>
      <c r="S41" s="53"/>
      <c r="T41" s="53"/>
    </row>
    <row r="42" spans="1:20" s="12" customFormat="1" ht="20.25" customHeight="1" x14ac:dyDescent="0.3">
      <c r="A42" s="131" t="s">
        <v>203</v>
      </c>
      <c r="B42" s="105"/>
      <c r="E42" s="44"/>
      <c r="F42" s="108">
        <v>0</v>
      </c>
      <c r="G42" s="159"/>
      <c r="H42" s="160">
        <v>1.18</v>
      </c>
      <c r="J42" s="108">
        <v>0</v>
      </c>
      <c r="K42" s="159"/>
      <c r="L42" s="160">
        <v>1.18</v>
      </c>
      <c r="N42" s="108"/>
      <c r="O42" s="186"/>
      <c r="P42" s="189"/>
      <c r="Q42" s="189"/>
      <c r="R42" s="189"/>
      <c r="S42" s="53"/>
      <c r="T42" s="53"/>
    </row>
    <row r="43" spans="1:20" s="12" customFormat="1" ht="20.25" customHeight="1" thickBot="1" x14ac:dyDescent="0.35">
      <c r="A43" s="131"/>
      <c r="B43" s="105"/>
      <c r="E43" s="44"/>
      <c r="F43" s="161">
        <f>SUM(F41:F42)</f>
        <v>-0.28000000000000003</v>
      </c>
      <c r="G43" s="162"/>
      <c r="H43" s="161">
        <f>SUM(H41:H42)</f>
        <v>2.76</v>
      </c>
      <c r="I43" s="99"/>
      <c r="J43" s="161">
        <f>SUM(J41:J42)</f>
        <v>-0.28000000000000003</v>
      </c>
      <c r="K43" s="162"/>
      <c r="L43" s="161">
        <f>SUM(L41:L42)</f>
        <v>2.76</v>
      </c>
      <c r="N43" s="187"/>
      <c r="O43" s="188"/>
      <c r="P43" s="189"/>
      <c r="Q43" s="189"/>
      <c r="R43" s="189"/>
      <c r="S43" s="53"/>
      <c r="T43" s="53"/>
    </row>
    <row r="44" spans="1:20" s="12" customFormat="1" ht="10.5" customHeight="1" x14ac:dyDescent="0.3">
      <c r="A44" s="52"/>
      <c r="B44" s="105"/>
      <c r="E44" s="44"/>
      <c r="F44" s="108"/>
      <c r="G44" s="159"/>
      <c r="H44" s="108"/>
      <c r="J44" s="108"/>
      <c r="K44" s="159"/>
      <c r="L44" s="108"/>
      <c r="N44" s="108"/>
      <c r="O44" s="186"/>
      <c r="P44" s="189"/>
      <c r="Q44" s="189"/>
      <c r="R44" s="189"/>
      <c r="S44" s="53"/>
      <c r="T44" s="53"/>
    </row>
    <row r="45" spans="1:20" s="12" customFormat="1" ht="19.5" customHeight="1" x14ac:dyDescent="0.3">
      <c r="A45" s="33" t="s">
        <v>71</v>
      </c>
      <c r="B45" s="105"/>
      <c r="E45" s="44" t="s">
        <v>144</v>
      </c>
      <c r="F45" s="108"/>
      <c r="G45" s="159"/>
      <c r="H45" s="108"/>
      <c r="J45" s="108"/>
      <c r="K45" s="159"/>
      <c r="L45" s="108"/>
      <c r="N45" s="108"/>
      <c r="O45" s="186"/>
      <c r="P45" s="189"/>
      <c r="Q45" s="189"/>
      <c r="R45" s="189"/>
      <c r="S45" s="53"/>
      <c r="T45" s="53"/>
    </row>
    <row r="46" spans="1:20" s="12" customFormat="1" ht="24.6" customHeight="1" x14ac:dyDescent="0.3">
      <c r="A46" s="131" t="s">
        <v>75</v>
      </c>
      <c r="B46" s="105"/>
      <c r="E46" s="44"/>
      <c r="F46" s="108">
        <v>-0.27</v>
      </c>
      <c r="G46" s="159"/>
      <c r="H46" s="108">
        <v>1.56</v>
      </c>
      <c r="J46" s="108">
        <v>-0.27</v>
      </c>
      <c r="K46" s="159"/>
      <c r="L46" s="108">
        <v>1.56</v>
      </c>
      <c r="N46" s="108"/>
      <c r="O46" s="186"/>
      <c r="P46" s="189"/>
      <c r="Q46" s="189"/>
      <c r="R46" s="189"/>
      <c r="S46" s="53"/>
      <c r="T46" s="53"/>
    </row>
    <row r="47" spans="1:20" s="12" customFormat="1" ht="24.6" customHeight="1" x14ac:dyDescent="0.3">
      <c r="A47" s="131" t="s">
        <v>203</v>
      </c>
      <c r="B47" s="105"/>
      <c r="E47" s="44"/>
      <c r="F47" s="108">
        <v>0</v>
      </c>
      <c r="G47" s="159"/>
      <c r="H47" s="160">
        <v>1.18</v>
      </c>
      <c r="J47" s="108">
        <v>0</v>
      </c>
      <c r="K47" s="159"/>
      <c r="L47" s="160">
        <v>1.18</v>
      </c>
      <c r="N47" s="108"/>
      <c r="O47" s="186"/>
      <c r="P47" s="189"/>
      <c r="Q47" s="189"/>
      <c r="R47" s="189"/>
      <c r="S47" s="53"/>
      <c r="T47" s="53"/>
    </row>
    <row r="48" spans="1:20" s="12" customFormat="1" ht="18" customHeight="1" thickBot="1" x14ac:dyDescent="0.35">
      <c r="A48" s="131"/>
      <c r="B48" s="105"/>
      <c r="E48" s="44"/>
      <c r="F48" s="161">
        <f>SUM(F46:F47)</f>
        <v>-0.27</v>
      </c>
      <c r="G48" s="162"/>
      <c r="H48" s="163">
        <f>SUM(H46:H47)</f>
        <v>2.74</v>
      </c>
      <c r="I48" s="99"/>
      <c r="J48" s="161">
        <f>SUM(J46:J47)</f>
        <v>-0.27</v>
      </c>
      <c r="K48" s="162"/>
      <c r="L48" s="163">
        <f>SUM(L46:L47)</f>
        <v>2.74</v>
      </c>
      <c r="N48" s="187"/>
      <c r="O48" s="188"/>
      <c r="P48" s="189"/>
      <c r="Q48" s="189"/>
      <c r="R48" s="189"/>
      <c r="S48" s="53"/>
      <c r="T48" s="53"/>
    </row>
    <row r="49" spans="1:20" s="12" customFormat="1" ht="10.5" customHeight="1" x14ac:dyDescent="0.3">
      <c r="A49" s="52"/>
      <c r="E49" s="44"/>
      <c r="F49" s="108"/>
      <c r="G49" s="159"/>
      <c r="H49" s="108"/>
      <c r="J49" s="108"/>
      <c r="K49" s="159"/>
      <c r="L49" s="108"/>
      <c r="N49" s="108"/>
      <c r="O49" s="186"/>
      <c r="P49" s="189"/>
      <c r="Q49" s="189"/>
      <c r="R49" s="189"/>
      <c r="S49" s="53"/>
      <c r="T49" s="53"/>
    </row>
    <row r="50" spans="1:20" s="12" customFormat="1" ht="24.6" customHeight="1" x14ac:dyDescent="0.3">
      <c r="A50" s="52"/>
      <c r="E50" s="44"/>
      <c r="F50" s="108"/>
      <c r="G50" s="159"/>
      <c r="H50" s="108"/>
      <c r="J50" s="108"/>
      <c r="K50" s="159"/>
      <c r="L50" s="108"/>
      <c r="N50" s="53"/>
      <c r="O50" s="53"/>
      <c r="P50" s="189"/>
      <c r="Q50" s="189"/>
      <c r="R50" s="189"/>
      <c r="S50" s="53"/>
      <c r="T50" s="53"/>
    </row>
    <row r="51" spans="1:20" ht="16.5" customHeight="1" x14ac:dyDescent="0.25">
      <c r="A51" s="199" t="s">
        <v>156</v>
      </c>
      <c r="B51" s="199"/>
      <c r="C51" s="199"/>
      <c r="D51" s="199"/>
      <c r="E51" s="199"/>
      <c r="F51" s="199"/>
      <c r="G51" s="199"/>
      <c r="H51" s="199"/>
      <c r="I51" s="199"/>
      <c r="J51" s="199"/>
      <c r="K51" s="199"/>
      <c r="L51" s="199"/>
      <c r="M51" s="17"/>
      <c r="N51" s="21"/>
      <c r="O51" s="21"/>
      <c r="P51" s="189"/>
      <c r="Q51" s="189"/>
      <c r="R51" s="189"/>
      <c r="S51" s="21"/>
      <c r="T51" s="21"/>
    </row>
    <row r="52" spans="1:20" ht="17.25" customHeight="1" x14ac:dyDescent="0.25">
      <c r="A52" s="199"/>
      <c r="B52" s="199"/>
      <c r="C52" s="199"/>
      <c r="D52" s="199"/>
      <c r="E52" s="199"/>
      <c r="F52" s="199"/>
      <c r="G52" s="199"/>
      <c r="H52" s="199"/>
      <c r="I52" s="199"/>
      <c r="J52" s="199"/>
      <c r="K52" s="199"/>
      <c r="L52" s="199"/>
      <c r="M52" s="17"/>
      <c r="N52" s="21"/>
      <c r="O52" s="21"/>
      <c r="P52" s="189"/>
      <c r="Q52" s="189"/>
      <c r="R52" s="189"/>
      <c r="S52" s="21"/>
      <c r="T52" s="21"/>
    </row>
    <row r="53" spans="1:20" x14ac:dyDescent="0.25">
      <c r="A53" s="18"/>
      <c r="B53" s="18"/>
      <c r="C53" s="18"/>
      <c r="D53" s="18"/>
      <c r="E53" s="18"/>
      <c r="F53" s="18"/>
      <c r="G53" s="18"/>
      <c r="H53" s="18"/>
      <c r="J53" s="9"/>
      <c r="P53" s="189"/>
      <c r="Q53" s="189"/>
      <c r="R53" s="189"/>
    </row>
    <row r="54" spans="1:20" x14ac:dyDescent="0.25">
      <c r="A54" s="18"/>
      <c r="B54" s="18"/>
      <c r="C54" s="18"/>
      <c r="D54" s="18"/>
      <c r="E54" s="18"/>
      <c r="F54" s="18"/>
      <c r="G54" s="18"/>
      <c r="H54" s="18"/>
      <c r="J54" s="9"/>
      <c r="P54" s="189"/>
      <c r="Q54" s="189"/>
      <c r="R54" s="189"/>
    </row>
    <row r="55" spans="1:20" ht="17.25" customHeight="1" x14ac:dyDescent="0.25">
      <c r="F55" s="20"/>
      <c r="G55" s="20"/>
      <c r="H55" s="20"/>
      <c r="J55" s="20"/>
      <c r="K55" s="20"/>
      <c r="L55" s="20"/>
      <c r="P55" s="189"/>
      <c r="Q55" s="189"/>
      <c r="R55" s="189"/>
    </row>
    <row r="56" spans="1:20" ht="17.25" customHeight="1" x14ac:dyDescent="0.25">
      <c r="F56" s="20"/>
      <c r="G56" s="20"/>
      <c r="H56" s="20"/>
      <c r="J56" s="20"/>
      <c r="K56" s="20"/>
      <c r="L56" s="20"/>
      <c r="P56" s="189"/>
      <c r="Q56" s="189"/>
      <c r="R56" s="189"/>
    </row>
    <row r="57" spans="1:20" ht="17.25" customHeight="1" x14ac:dyDescent="0.25">
      <c r="F57" s="20"/>
      <c r="G57" s="20"/>
      <c r="H57" s="20"/>
      <c r="J57" s="20"/>
      <c r="K57" s="20"/>
      <c r="L57" s="20"/>
    </row>
    <row r="58" spans="1:20" ht="17.25" customHeight="1" x14ac:dyDescent="0.25">
      <c r="F58" s="20"/>
      <c r="G58" s="20"/>
      <c r="H58" s="20"/>
      <c r="J58" s="20"/>
      <c r="K58" s="20"/>
      <c r="L58" s="20"/>
    </row>
    <row r="59" spans="1:20" ht="17.25" customHeight="1" x14ac:dyDescent="0.25">
      <c r="F59" s="20"/>
      <c r="G59" s="20"/>
      <c r="H59" s="20"/>
      <c r="J59" s="20"/>
      <c r="K59" s="20"/>
      <c r="L59" s="20"/>
    </row>
    <row r="60" spans="1:20" x14ac:dyDescent="0.25">
      <c r="F60" s="20"/>
      <c r="G60" s="20"/>
      <c r="H60" s="20"/>
      <c r="J60" s="20"/>
      <c r="K60" s="20"/>
      <c r="L60" s="20"/>
    </row>
    <row r="61" spans="1:20" x14ac:dyDescent="0.25">
      <c r="F61" s="20"/>
      <c r="G61" s="20"/>
      <c r="H61" s="20"/>
      <c r="J61" s="20"/>
      <c r="K61" s="20"/>
      <c r="L61" s="20"/>
    </row>
    <row r="62" spans="1:20" ht="18" customHeight="1" x14ac:dyDescent="0.25">
      <c r="F62" s="20"/>
      <c r="G62" s="20"/>
      <c r="H62" s="20"/>
      <c r="J62" s="20"/>
      <c r="K62" s="20"/>
      <c r="L62" s="20"/>
    </row>
    <row r="63" spans="1:20" ht="18" customHeight="1" x14ac:dyDescent="0.25">
      <c r="F63" s="20"/>
      <c r="G63" s="20"/>
      <c r="H63" s="20"/>
      <c r="J63" s="20"/>
      <c r="K63" s="20"/>
      <c r="L63" s="20"/>
    </row>
    <row r="64" spans="1:20" ht="18" customHeight="1" x14ac:dyDescent="0.25"/>
  </sheetData>
  <customSheetViews>
    <customSheetView guid="{F62C9C0A-9181-4C97-9EF4-959239371403}" scale="85" showPageBreaks="1" printArea="1" view="pageBreakPreview" showRuler="0" topLeftCell="A25">
      <selection activeCell="A36" sqref="A36:J36"/>
      <pageMargins left="1" right="1" top="0.98425196850393704" bottom="0.74803149606299213" header="0.51181102362204722" footer="0.51181102362204722"/>
      <pageSetup paperSize="9" scale="92" orientation="portrait" useFirstPageNumber="1" r:id="rId1"/>
      <headerFooter alignWithMargins="0"/>
    </customSheetView>
    <customSheetView guid="{A3CE3D8A-66EA-4635-B9AF-660E6A501EEC}" scale="70" showPageBreaks="1" printArea="1" hiddenRows="1" view="pageBreakPreview" showRuler="0">
      <selection activeCell="E11" sqref="E11"/>
      <pageMargins left="1" right="1" top="0.98425196850393704" bottom="0.74803149606299213" header="0.51181102362204722" footer="0.51181102362204722"/>
      <pageSetup paperSize="9" scale="92" orientation="portrait" useFirstPageNumber="1" r:id="rId2"/>
      <headerFooter alignWithMargins="0"/>
    </customSheetView>
  </customSheetViews>
  <mergeCells count="5">
    <mergeCell ref="A51:L52"/>
    <mergeCell ref="F8:H8"/>
    <mergeCell ref="J8:L8"/>
    <mergeCell ref="N12:P12"/>
    <mergeCell ref="R12:T12"/>
  </mergeCells>
  <phoneticPr fontId="0" type="noConversion"/>
  <printOptions horizontalCentered="1"/>
  <pageMargins left="0" right="0" top="0.5" bottom="0.5" header="0.511811023622047" footer="0.511811023622047"/>
  <pageSetup paperSize="9" scale="71" orientation="portrait" useFirstPageNumber="1"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opLeftCell="A23" zoomScale="90" zoomScaleNormal="90" zoomScaleSheetLayoutView="85" workbookViewId="0">
      <selection activeCell="F12" sqref="F12"/>
    </sheetView>
  </sheetViews>
  <sheetFormatPr defaultColWidth="9" defaultRowHeight="15.75" x14ac:dyDescent="0.25"/>
  <cols>
    <col min="1" max="1" width="7.25" style="9" customWidth="1"/>
    <col min="2" max="2" width="9.125" style="9" bestFit="1" customWidth="1"/>
    <col min="3" max="3" width="9" style="9"/>
    <col min="4" max="4" width="28.25" style="9" customWidth="1"/>
    <col min="5" max="5" width="4.375" style="19" customWidth="1"/>
    <col min="6" max="6" width="18" style="21" customWidth="1"/>
    <col min="7" max="7" width="1.125" style="9" customWidth="1"/>
    <col min="8" max="8" width="18.5" style="9" customWidth="1"/>
    <col min="9" max="9" width="2.25" style="9" customWidth="1"/>
    <col min="10" max="10" width="18" style="21" customWidth="1"/>
    <col min="11" max="11" width="1.125" style="9" customWidth="1"/>
    <col min="12" max="12" width="18.5" style="9" customWidth="1"/>
    <col min="13" max="13" width="9" style="9"/>
    <col min="14" max="14" width="10.875" style="9" customWidth="1"/>
    <col min="15" max="15" width="2.875" style="9" customWidth="1"/>
    <col min="16" max="16" width="12" style="9" customWidth="1"/>
    <col min="17" max="17" width="9" style="9"/>
    <col min="18" max="18" width="14.125" style="9" bestFit="1" customWidth="1"/>
    <col min="19" max="16384" width="9" style="9"/>
  </cols>
  <sheetData>
    <row r="1" spans="1:16" ht="17.25" customHeight="1" x14ac:dyDescent="0.25">
      <c r="A1" s="26" t="s">
        <v>24</v>
      </c>
      <c r="B1" s="27"/>
      <c r="C1" s="27"/>
      <c r="D1" s="27"/>
      <c r="E1" s="27"/>
      <c r="F1" s="28"/>
      <c r="G1" s="13"/>
      <c r="H1" s="13"/>
      <c r="J1" s="28"/>
      <c r="K1" s="13"/>
      <c r="L1" s="13"/>
    </row>
    <row r="2" spans="1:16" ht="17.25" customHeight="1" x14ac:dyDescent="0.25">
      <c r="A2" s="14" t="s">
        <v>25</v>
      </c>
      <c r="B2" s="13"/>
      <c r="C2" s="13"/>
      <c r="D2" s="13"/>
      <c r="E2" s="13"/>
      <c r="F2" s="28"/>
      <c r="G2" s="13"/>
      <c r="H2" s="13"/>
      <c r="J2" s="28"/>
      <c r="K2" s="13"/>
      <c r="L2" s="13"/>
    </row>
    <row r="3" spans="1:16" ht="17.25" customHeight="1" x14ac:dyDescent="0.25">
      <c r="A3" s="29" t="s">
        <v>9</v>
      </c>
      <c r="B3" s="13"/>
      <c r="C3" s="13"/>
      <c r="D3" s="13"/>
      <c r="E3" s="13"/>
      <c r="F3" s="28"/>
      <c r="G3" s="13"/>
      <c r="H3" s="13"/>
      <c r="J3" s="28"/>
      <c r="K3" s="13"/>
      <c r="L3" s="13"/>
    </row>
    <row r="4" spans="1:16" ht="11.25" customHeight="1" x14ac:dyDescent="0.25">
      <c r="A4" s="13"/>
      <c r="B4" s="13"/>
      <c r="C4" s="13"/>
      <c r="D4" s="13"/>
      <c r="E4" s="13"/>
      <c r="F4" s="28"/>
      <c r="G4" s="13"/>
      <c r="H4" s="13"/>
      <c r="J4" s="28"/>
      <c r="K4" s="13"/>
      <c r="L4" s="13"/>
    </row>
    <row r="5" spans="1:16" ht="17.25" customHeight="1" x14ac:dyDescent="0.25">
      <c r="A5" s="29" t="s">
        <v>65</v>
      </c>
      <c r="B5" s="27"/>
      <c r="C5" s="27"/>
      <c r="D5" s="13"/>
      <c r="E5" s="13"/>
      <c r="F5" s="28"/>
      <c r="G5" s="13"/>
      <c r="H5" s="13"/>
      <c r="J5" s="28"/>
      <c r="K5" s="13"/>
      <c r="L5" s="13"/>
    </row>
    <row r="6" spans="1:16" ht="17.25" customHeight="1" x14ac:dyDescent="0.25">
      <c r="A6" s="30" t="s">
        <v>147</v>
      </c>
      <c r="B6" s="31"/>
      <c r="C6" s="31"/>
      <c r="D6" s="15"/>
      <c r="E6" s="15"/>
      <c r="F6" s="32"/>
      <c r="G6" s="15"/>
      <c r="H6" s="15"/>
      <c r="J6" s="32"/>
      <c r="K6" s="15"/>
      <c r="L6" s="15"/>
    </row>
    <row r="7" spans="1:16" ht="17.25" customHeight="1" x14ac:dyDescent="0.25">
      <c r="A7" s="30"/>
      <c r="B7" s="31"/>
      <c r="C7" s="31"/>
      <c r="D7" s="15"/>
      <c r="E7" s="15"/>
      <c r="F7" s="32"/>
      <c r="G7" s="15"/>
      <c r="H7" s="15"/>
      <c r="J7" s="32"/>
      <c r="K7" s="15"/>
      <c r="L7" s="15"/>
    </row>
    <row r="8" spans="1:16" s="12" customFormat="1" ht="24.6" customHeight="1" x14ac:dyDescent="0.3">
      <c r="A8" s="33"/>
      <c r="B8" s="34"/>
      <c r="C8" s="34"/>
      <c r="F8" s="200" t="s">
        <v>28</v>
      </c>
      <c r="G8" s="201"/>
      <c r="H8" s="201"/>
      <c r="J8" s="202" t="s">
        <v>27</v>
      </c>
      <c r="K8" s="201"/>
      <c r="L8" s="201"/>
    </row>
    <row r="9" spans="1:16" s="12" customFormat="1" ht="55.5" customHeight="1" x14ac:dyDescent="0.3">
      <c r="A9" s="34"/>
      <c r="B9" s="34"/>
      <c r="C9" s="34"/>
      <c r="F9" s="36" t="s">
        <v>29</v>
      </c>
      <c r="G9" s="37"/>
      <c r="H9" s="36" t="s">
        <v>46</v>
      </c>
      <c r="J9" s="36" t="s">
        <v>30</v>
      </c>
      <c r="K9" s="37"/>
      <c r="L9" s="36" t="s">
        <v>47</v>
      </c>
    </row>
    <row r="10" spans="1:16" s="16" customFormat="1" ht="24.6" customHeight="1" x14ac:dyDescent="0.3">
      <c r="F10" s="38" t="s">
        <v>145</v>
      </c>
      <c r="G10" s="38"/>
      <c r="H10" s="38" t="s">
        <v>146</v>
      </c>
      <c r="J10" s="38" t="str">
        <f>+F10</f>
        <v>31 March 2014</v>
      </c>
      <c r="L10" s="38" t="str">
        <f>+H10</f>
        <v>31 March 2013</v>
      </c>
    </row>
    <row r="11" spans="1:16" s="16" customFormat="1" ht="24.6" customHeight="1" x14ac:dyDescent="0.3">
      <c r="E11" s="39"/>
      <c r="F11" s="35" t="s">
        <v>14</v>
      </c>
      <c r="H11" s="35" t="s">
        <v>14</v>
      </c>
      <c r="J11" s="35" t="s">
        <v>14</v>
      </c>
      <c r="L11" s="35" t="s">
        <v>14</v>
      </c>
    </row>
    <row r="12" spans="1:16" s="142" customFormat="1" ht="24.6" customHeight="1" x14ac:dyDescent="0.3">
      <c r="E12" s="39"/>
      <c r="F12" s="141"/>
      <c r="H12" s="145"/>
      <c r="I12" s="146"/>
      <c r="J12" s="145"/>
      <c r="K12" s="146"/>
      <c r="L12" s="145"/>
    </row>
    <row r="13" spans="1:16" s="16" customFormat="1" ht="24.6" customHeight="1" x14ac:dyDescent="0.3">
      <c r="E13" s="39"/>
      <c r="F13" s="35"/>
      <c r="H13" s="35"/>
      <c r="J13" s="35"/>
      <c r="L13" s="35"/>
      <c r="N13" s="200"/>
      <c r="O13" s="200"/>
      <c r="P13" s="200"/>
    </row>
    <row r="14" spans="1:16" s="12" customFormat="1" ht="15" customHeight="1" x14ac:dyDescent="0.3">
      <c r="A14" s="99"/>
      <c r="E14" s="40"/>
      <c r="F14" s="41"/>
      <c r="H14" s="42"/>
      <c r="J14" s="41"/>
      <c r="L14" s="42"/>
      <c r="N14" s="53"/>
      <c r="O14" s="53"/>
      <c r="P14" s="53"/>
    </row>
    <row r="15" spans="1:16" s="12" customFormat="1" ht="24.6" customHeight="1" x14ac:dyDescent="0.3">
      <c r="A15" s="43" t="s">
        <v>193</v>
      </c>
      <c r="E15" s="44"/>
      <c r="F15" s="45">
        <f>+IS2014_Q1!F35</f>
        <v>187</v>
      </c>
      <c r="G15" s="46"/>
      <c r="H15" s="47">
        <f>+IS2014_Q1!H35</f>
        <v>25605</v>
      </c>
      <c r="J15" s="47">
        <f>+IS2014_Q1!J35</f>
        <v>187</v>
      </c>
      <c r="K15" s="46"/>
      <c r="L15" s="47">
        <f>+IS2014_Q1!L29</f>
        <v>25605</v>
      </c>
      <c r="N15" s="181"/>
      <c r="O15" s="51"/>
      <c r="P15" s="181"/>
    </row>
    <row r="16" spans="1:16" s="12" customFormat="1" ht="24.6" customHeight="1" x14ac:dyDescent="0.3">
      <c r="A16" s="190" t="s">
        <v>167</v>
      </c>
      <c r="E16" s="44"/>
      <c r="F16" s="45"/>
      <c r="G16" s="46"/>
      <c r="H16" s="47"/>
      <c r="J16" s="47"/>
      <c r="K16" s="46"/>
      <c r="L16" s="47"/>
      <c r="N16" s="181"/>
      <c r="O16" s="51"/>
      <c r="P16" s="181"/>
    </row>
    <row r="17" spans="1:18" s="12" customFormat="1" ht="24.6" customHeight="1" x14ac:dyDescent="0.3">
      <c r="A17" s="43" t="s">
        <v>169</v>
      </c>
      <c r="E17" s="44"/>
      <c r="F17" s="47">
        <v>1563</v>
      </c>
      <c r="G17" s="46"/>
      <c r="H17" s="47">
        <v>3005</v>
      </c>
      <c r="J17" s="47">
        <v>1563</v>
      </c>
      <c r="K17" s="46"/>
      <c r="L17" s="47">
        <v>3005</v>
      </c>
      <c r="N17" s="181"/>
      <c r="O17" s="51"/>
      <c r="P17" s="181"/>
    </row>
    <row r="18" spans="1:18" s="12" customFormat="1" ht="24.6" customHeight="1" x14ac:dyDescent="0.3">
      <c r="A18" s="43" t="s">
        <v>168</v>
      </c>
      <c r="E18" s="44"/>
      <c r="F18" s="45"/>
      <c r="G18" s="46"/>
      <c r="H18" s="47"/>
      <c r="J18" s="47"/>
      <c r="K18" s="46"/>
      <c r="L18" s="47"/>
      <c r="N18" s="181"/>
      <c r="O18" s="51"/>
      <c r="P18" s="181"/>
    </row>
    <row r="19" spans="1:18" s="12" customFormat="1" ht="24.6" customHeight="1" x14ac:dyDescent="0.3">
      <c r="A19" s="43" t="s">
        <v>130</v>
      </c>
      <c r="E19" s="44"/>
      <c r="F19" s="45"/>
      <c r="G19" s="46"/>
      <c r="H19" s="156"/>
      <c r="I19" s="156"/>
      <c r="J19" s="45"/>
      <c r="K19" s="156"/>
      <c r="L19" s="156"/>
      <c r="N19" s="181"/>
      <c r="O19" s="51"/>
      <c r="P19" s="181"/>
    </row>
    <row r="20" spans="1:18" s="12" customFormat="1" ht="24.6" customHeight="1" x14ac:dyDescent="0.3">
      <c r="A20" s="43" t="s">
        <v>170</v>
      </c>
      <c r="E20" s="44"/>
      <c r="F20" s="45">
        <v>208</v>
      </c>
      <c r="G20" s="46"/>
      <c r="H20" s="156">
        <v>0</v>
      </c>
      <c r="I20" s="156"/>
      <c r="J20" s="45">
        <v>208</v>
      </c>
      <c r="K20" s="156"/>
      <c r="L20" s="156">
        <v>0</v>
      </c>
      <c r="O20" s="51"/>
      <c r="P20" s="181"/>
    </row>
    <row r="21" spans="1:18" s="12" customFormat="1" ht="24.6" customHeight="1" x14ac:dyDescent="0.3">
      <c r="A21" s="43" t="s">
        <v>171</v>
      </c>
      <c r="E21" s="44"/>
      <c r="F21" s="45">
        <v>-251</v>
      </c>
      <c r="G21" s="46"/>
      <c r="H21" s="156">
        <v>0</v>
      </c>
      <c r="I21" s="156"/>
      <c r="J21" s="45">
        <v>-251</v>
      </c>
      <c r="K21" s="156"/>
      <c r="L21" s="156">
        <v>0</v>
      </c>
      <c r="O21" s="51"/>
      <c r="P21" s="181"/>
    </row>
    <row r="22" spans="1:18" s="12" customFormat="1" ht="6" customHeight="1" x14ac:dyDescent="0.3">
      <c r="A22" s="43"/>
      <c r="E22" s="44"/>
      <c r="F22" s="48"/>
      <c r="G22" s="46"/>
      <c r="H22" s="48"/>
      <c r="J22" s="48"/>
      <c r="K22" s="46"/>
      <c r="L22" s="48"/>
      <c r="O22" s="51"/>
      <c r="P22" s="106"/>
    </row>
    <row r="23" spans="1:18" s="12" customFormat="1" ht="24.6" customHeight="1" x14ac:dyDescent="0.3">
      <c r="A23" s="119" t="s">
        <v>66</v>
      </c>
      <c r="E23" s="44"/>
      <c r="F23" s="49">
        <f>SUM(F15:F22)</f>
        <v>1707</v>
      </c>
      <c r="G23" s="46"/>
      <c r="H23" s="49">
        <f>SUM(H15:H22)</f>
        <v>28610</v>
      </c>
      <c r="J23" s="49">
        <f>SUM(J15:J22)</f>
        <v>1707</v>
      </c>
      <c r="K23" s="46"/>
      <c r="L23" s="49">
        <f>SUM(L15:L22)</f>
        <v>28610</v>
      </c>
      <c r="O23" s="51"/>
      <c r="P23" s="106"/>
    </row>
    <row r="24" spans="1:18" s="12" customFormat="1" ht="21" customHeight="1" x14ac:dyDescent="0.3">
      <c r="A24" s="52"/>
      <c r="E24" s="44"/>
      <c r="F24" s="51"/>
      <c r="G24" s="46"/>
      <c r="H24" s="51"/>
      <c r="J24" s="51"/>
      <c r="K24" s="46"/>
      <c r="L24" s="51"/>
      <c r="N24" s="51"/>
      <c r="O24" s="51"/>
      <c r="P24" s="51"/>
    </row>
    <row r="25" spans="1:18" s="12" customFormat="1" ht="18.75" customHeight="1" x14ac:dyDescent="0.3">
      <c r="A25" s="33" t="s">
        <v>67</v>
      </c>
      <c r="E25" s="44"/>
      <c r="F25" s="51"/>
      <c r="G25" s="46"/>
      <c r="H25" s="51"/>
      <c r="J25" s="51"/>
      <c r="K25" s="46"/>
      <c r="L25" s="51"/>
      <c r="N25" s="51"/>
      <c r="O25" s="51"/>
      <c r="P25" s="51"/>
    </row>
    <row r="26" spans="1:18" s="12" customFormat="1" ht="24.6" customHeight="1" x14ac:dyDescent="0.3">
      <c r="A26" s="52" t="s">
        <v>81</v>
      </c>
      <c r="E26" s="44"/>
      <c r="F26" s="51">
        <v>-1132</v>
      </c>
      <c r="G26" s="51"/>
      <c r="H26" s="106">
        <v>25862</v>
      </c>
      <c r="J26" s="51">
        <v>-1132</v>
      </c>
      <c r="K26" s="46"/>
      <c r="L26" s="106">
        <v>25862</v>
      </c>
      <c r="N26" s="181"/>
      <c r="O26" s="51"/>
      <c r="P26" s="51"/>
      <c r="R26" s="156"/>
    </row>
    <row r="27" spans="1:18" s="12" customFormat="1" ht="24.6" customHeight="1" x14ac:dyDescent="0.3">
      <c r="A27" s="52" t="s">
        <v>82</v>
      </c>
      <c r="E27" s="44"/>
      <c r="F27" s="51">
        <v>2839</v>
      </c>
      <c r="G27" s="46"/>
      <c r="H27" s="48">
        <v>2748</v>
      </c>
      <c r="J27" s="51">
        <v>2839</v>
      </c>
      <c r="K27" s="46"/>
      <c r="L27" s="48">
        <v>2748</v>
      </c>
      <c r="N27" s="181"/>
      <c r="O27" s="51"/>
      <c r="P27" s="51"/>
      <c r="R27" s="156"/>
    </row>
    <row r="28" spans="1:18" s="12" customFormat="1" ht="24.6" customHeight="1" thickBot="1" x14ac:dyDescent="0.35">
      <c r="A28" s="52"/>
      <c r="E28" s="44"/>
      <c r="F28" s="198">
        <f>SUM(F26:F27)</f>
        <v>1707</v>
      </c>
      <c r="G28" s="46"/>
      <c r="H28" s="198">
        <f>SUM(H26:H27)</f>
        <v>28610</v>
      </c>
      <c r="J28" s="198">
        <f>SUM(J26:J27)</f>
        <v>1707</v>
      </c>
      <c r="K28" s="46"/>
      <c r="L28" s="198">
        <f>SUM(L26:L27)</f>
        <v>28610</v>
      </c>
      <c r="N28" s="106"/>
      <c r="O28" s="51"/>
      <c r="P28" s="51"/>
    </row>
    <row r="29" spans="1:18" s="12" customFormat="1" ht="12" customHeight="1" x14ac:dyDescent="0.3">
      <c r="A29" s="52"/>
      <c r="E29" s="44"/>
      <c r="F29" s="51"/>
      <c r="G29" s="46"/>
      <c r="H29" s="51"/>
      <c r="J29" s="51"/>
      <c r="K29" s="46"/>
      <c r="L29" s="51"/>
      <c r="N29" s="182"/>
      <c r="O29" s="53"/>
      <c r="P29" s="53"/>
    </row>
    <row r="30" spans="1:18" s="12" customFormat="1" ht="15.75" customHeight="1" x14ac:dyDescent="0.3">
      <c r="A30" s="52"/>
      <c r="E30" s="44"/>
      <c r="F30" s="46"/>
      <c r="G30" s="46"/>
      <c r="H30" s="46"/>
      <c r="J30" s="46"/>
      <c r="K30" s="46"/>
      <c r="L30" s="46"/>
      <c r="N30" s="53"/>
      <c r="O30" s="53"/>
      <c r="P30" s="53"/>
    </row>
    <row r="31" spans="1:18" s="12" customFormat="1" ht="15.75" customHeight="1" x14ac:dyDescent="0.3">
      <c r="A31" s="52"/>
      <c r="E31" s="44"/>
      <c r="F31" s="46"/>
      <c r="G31" s="46"/>
      <c r="H31" s="46"/>
      <c r="J31" s="46"/>
      <c r="K31" s="46"/>
      <c r="L31" s="46"/>
      <c r="N31" s="53"/>
      <c r="O31" s="53"/>
      <c r="P31" s="53"/>
    </row>
    <row r="32" spans="1:18" s="12" customFormat="1" ht="24.6" customHeight="1" x14ac:dyDescent="0.3">
      <c r="A32" s="52"/>
      <c r="E32" s="44"/>
      <c r="F32" s="108"/>
      <c r="G32" s="103"/>
      <c r="H32" s="108"/>
      <c r="J32" s="108"/>
      <c r="K32" s="103"/>
      <c r="L32" s="108"/>
      <c r="N32" s="53"/>
      <c r="O32" s="53"/>
      <c r="P32" s="53"/>
    </row>
    <row r="33" spans="1:16" ht="16.5" customHeight="1" x14ac:dyDescent="0.25">
      <c r="A33" s="199" t="s">
        <v>155</v>
      </c>
      <c r="B33" s="199"/>
      <c r="C33" s="199"/>
      <c r="D33" s="199"/>
      <c r="E33" s="199"/>
      <c r="F33" s="199"/>
      <c r="G33" s="199"/>
      <c r="H33" s="199"/>
      <c r="I33" s="199"/>
      <c r="J33" s="199"/>
      <c r="K33" s="199"/>
      <c r="L33" s="199"/>
      <c r="N33" s="21"/>
      <c r="O33" s="21"/>
      <c r="P33" s="21"/>
    </row>
    <row r="34" spans="1:16" ht="17.25" customHeight="1" x14ac:dyDescent="0.25">
      <c r="A34" s="199"/>
      <c r="B34" s="199"/>
      <c r="C34" s="199"/>
      <c r="D34" s="199"/>
      <c r="E34" s="199"/>
      <c r="F34" s="199"/>
      <c r="G34" s="199"/>
      <c r="H34" s="199"/>
      <c r="I34" s="199"/>
      <c r="J34" s="199"/>
      <c r="K34" s="199"/>
      <c r="L34" s="199"/>
      <c r="N34" s="21"/>
      <c r="O34" s="21"/>
      <c r="P34" s="21"/>
    </row>
    <row r="35" spans="1:16" x14ac:dyDescent="0.25">
      <c r="A35" s="18"/>
      <c r="B35" s="18"/>
      <c r="C35" s="18"/>
      <c r="D35" s="18"/>
      <c r="E35" s="18"/>
      <c r="F35" s="18"/>
      <c r="G35" s="18"/>
      <c r="H35" s="18"/>
      <c r="J35" s="9"/>
      <c r="N35" s="21"/>
      <c r="O35" s="21"/>
      <c r="P35" s="21"/>
    </row>
    <row r="36" spans="1:16" x14ac:dyDescent="0.25">
      <c r="A36" s="18"/>
      <c r="B36" s="18"/>
      <c r="C36" s="18"/>
      <c r="D36" s="18"/>
      <c r="E36" s="18"/>
      <c r="F36" s="18"/>
      <c r="G36" s="18"/>
      <c r="H36" s="18"/>
      <c r="J36" s="9"/>
      <c r="N36" s="21"/>
      <c r="O36" s="21"/>
      <c r="P36" s="21"/>
    </row>
    <row r="37" spans="1:16" ht="17.25" customHeight="1" x14ac:dyDescent="0.25">
      <c r="F37" s="20"/>
      <c r="G37" s="20"/>
      <c r="H37" s="20"/>
      <c r="J37" s="20"/>
      <c r="K37" s="20"/>
      <c r="L37" s="20"/>
      <c r="N37" s="21"/>
      <c r="O37" s="21"/>
      <c r="P37" s="21"/>
    </row>
    <row r="38" spans="1:16" ht="17.25" customHeight="1" x14ac:dyDescent="0.25">
      <c r="F38" s="20"/>
      <c r="G38" s="20"/>
      <c r="H38" s="20"/>
      <c r="J38" s="20"/>
      <c r="K38" s="20"/>
      <c r="L38" s="20"/>
      <c r="N38" s="21"/>
      <c r="O38" s="21"/>
      <c r="P38" s="21"/>
    </row>
    <row r="39" spans="1:16" ht="17.25" customHeight="1" x14ac:dyDescent="0.25">
      <c r="F39" s="20"/>
      <c r="G39" s="20"/>
      <c r="H39" s="20"/>
      <c r="J39" s="20"/>
      <c r="K39" s="20"/>
      <c r="L39" s="20"/>
      <c r="N39" s="21"/>
      <c r="O39" s="21"/>
      <c r="P39" s="21"/>
    </row>
    <row r="40" spans="1:16" ht="17.25" customHeight="1" x14ac:dyDescent="0.25">
      <c r="F40" s="20"/>
      <c r="G40" s="20"/>
      <c r="H40" s="20"/>
      <c r="J40" s="20"/>
      <c r="K40" s="20"/>
      <c r="L40" s="20"/>
      <c r="M40" s="12"/>
      <c r="N40" s="53"/>
      <c r="O40" s="53"/>
      <c r="P40" s="21"/>
    </row>
    <row r="41" spans="1:16" ht="17.25" customHeight="1" x14ac:dyDescent="0.25">
      <c r="F41" s="20"/>
      <c r="G41" s="20"/>
      <c r="H41" s="20"/>
      <c r="J41" s="20"/>
      <c r="K41" s="20"/>
      <c r="L41" s="20"/>
      <c r="M41" s="12"/>
      <c r="N41" s="12"/>
      <c r="O41" s="12"/>
    </row>
    <row r="42" spans="1:16" x14ac:dyDescent="0.25">
      <c r="F42" s="20"/>
      <c r="G42" s="20"/>
      <c r="H42" s="20"/>
      <c r="J42" s="20"/>
      <c r="K42" s="20"/>
      <c r="L42" s="20"/>
      <c r="M42" s="12"/>
      <c r="N42" s="12"/>
      <c r="O42" s="12"/>
    </row>
    <row r="43" spans="1:16" x14ac:dyDescent="0.25">
      <c r="F43" s="20"/>
      <c r="G43" s="20"/>
      <c r="H43" s="20"/>
      <c r="J43" s="20"/>
      <c r="K43" s="20"/>
      <c r="L43" s="20"/>
    </row>
    <row r="44" spans="1:16" ht="18" customHeight="1" x14ac:dyDescent="0.25">
      <c r="F44" s="20"/>
      <c r="G44" s="20"/>
      <c r="H44" s="20"/>
      <c r="J44" s="20"/>
      <c r="K44" s="20"/>
      <c r="L44" s="20"/>
    </row>
    <row r="45" spans="1:16" ht="18" customHeight="1" x14ac:dyDescent="0.25">
      <c r="F45" s="20"/>
      <c r="G45" s="20"/>
      <c r="H45" s="20"/>
      <c r="J45" s="20"/>
      <c r="K45" s="20"/>
      <c r="L45" s="20"/>
    </row>
    <row r="46" spans="1:16" ht="18" customHeight="1" x14ac:dyDescent="0.25"/>
  </sheetData>
  <mergeCells count="4">
    <mergeCell ref="F8:H8"/>
    <mergeCell ref="J8:L8"/>
    <mergeCell ref="A33:L34"/>
    <mergeCell ref="N13:P13"/>
  </mergeCells>
  <phoneticPr fontId="0" type="noConversion"/>
  <printOptions horizontalCentered="1"/>
  <pageMargins left="0" right="0" top="0.5" bottom="0.5" header="0.511811023622047" footer="0.511811023622047"/>
  <pageSetup paperSize="9" scale="7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opLeftCell="A38" zoomScale="86" zoomScaleNormal="86" zoomScaleSheetLayoutView="75" workbookViewId="0">
      <selection activeCell="H75" sqref="H75"/>
    </sheetView>
  </sheetViews>
  <sheetFormatPr defaultColWidth="9" defaultRowHeight="15.75" x14ac:dyDescent="0.25"/>
  <cols>
    <col min="1" max="1" width="3.625" style="9" customWidth="1"/>
    <col min="2" max="5" width="9" style="9"/>
    <col min="6" max="6" width="9.125" style="9" customWidth="1"/>
    <col min="7" max="7" width="7.75" style="19" customWidth="1"/>
    <col min="8" max="8" width="19.375" style="19" customWidth="1"/>
    <col min="9" max="9" width="2.625" style="19" customWidth="1"/>
    <col min="10" max="10" width="20.75" style="21" customWidth="1"/>
    <col min="11" max="11" width="2.125" style="9" bestFit="1" customWidth="1"/>
    <col min="12" max="12" width="13.875" style="9" bestFit="1" customWidth="1"/>
    <col min="13" max="13" width="10.625" style="9" customWidth="1"/>
    <col min="14" max="16384" width="9" style="9"/>
  </cols>
  <sheetData>
    <row r="1" spans="1:13" ht="17.25" customHeight="1" x14ac:dyDescent="0.25">
      <c r="A1" s="26" t="str">
        <f>IS2014_Q1!A1</f>
        <v xml:space="preserve">PERISAI PETROLEUM TEKNOLOGI BHD </v>
      </c>
      <c r="B1" s="27"/>
      <c r="C1" s="27"/>
      <c r="D1" s="27"/>
      <c r="E1" s="27"/>
      <c r="F1" s="27"/>
      <c r="G1" s="27"/>
      <c r="H1" s="27"/>
      <c r="I1" s="27"/>
      <c r="J1" s="28"/>
      <c r="K1" s="13"/>
    </row>
    <row r="2" spans="1:13" ht="17.25" customHeight="1" x14ac:dyDescent="0.25">
      <c r="A2" s="14" t="s">
        <v>25</v>
      </c>
      <c r="B2" s="27"/>
      <c r="C2" s="27"/>
      <c r="D2" s="27"/>
      <c r="E2" s="27"/>
      <c r="F2" s="27"/>
      <c r="G2" s="27"/>
      <c r="H2" s="27"/>
      <c r="I2" s="27"/>
      <c r="J2" s="28"/>
      <c r="K2" s="13"/>
    </row>
    <row r="3" spans="1:13" ht="17.25" customHeight="1" x14ac:dyDescent="0.25">
      <c r="A3" s="29" t="s">
        <v>9</v>
      </c>
      <c r="B3" s="13"/>
      <c r="C3" s="13"/>
      <c r="D3" s="13"/>
      <c r="E3" s="13"/>
      <c r="F3" s="13"/>
      <c r="G3" s="13"/>
      <c r="H3" s="13"/>
      <c r="I3" s="13"/>
      <c r="J3" s="28"/>
      <c r="K3" s="13"/>
    </row>
    <row r="4" spans="1:13" ht="17.25" customHeight="1" x14ac:dyDescent="0.25">
      <c r="A4" s="13"/>
      <c r="B4" s="13"/>
      <c r="C4" s="13"/>
      <c r="D4" s="13"/>
      <c r="E4" s="13"/>
      <c r="F4" s="13"/>
      <c r="G4" s="13"/>
      <c r="H4" s="13"/>
      <c r="I4" s="13"/>
      <c r="J4" s="28"/>
      <c r="K4" s="13"/>
      <c r="L4" s="22"/>
      <c r="M4" s="22"/>
    </row>
    <row r="5" spans="1:13" ht="17.25" customHeight="1" x14ac:dyDescent="0.25">
      <c r="A5" s="29" t="s">
        <v>134</v>
      </c>
      <c r="B5" s="27"/>
      <c r="C5" s="27"/>
      <c r="D5" s="13"/>
      <c r="E5" s="13"/>
      <c r="F5" s="13"/>
      <c r="G5" s="13"/>
      <c r="H5" s="13"/>
      <c r="I5" s="13"/>
      <c r="J5" s="28"/>
      <c r="K5" s="13"/>
      <c r="L5" s="22"/>
      <c r="M5" s="22"/>
    </row>
    <row r="6" spans="1:13" ht="17.25" customHeight="1" x14ac:dyDescent="0.25">
      <c r="A6" s="30" t="s">
        <v>148</v>
      </c>
      <c r="B6" s="31"/>
      <c r="C6" s="31"/>
      <c r="D6" s="15"/>
      <c r="E6" s="15"/>
      <c r="F6" s="15"/>
      <c r="G6" s="15"/>
      <c r="H6" s="15"/>
      <c r="I6" s="15"/>
      <c r="J6" s="32"/>
      <c r="K6" s="15"/>
    </row>
    <row r="7" spans="1:13" ht="17.25" customHeight="1" x14ac:dyDescent="0.25">
      <c r="A7" s="30"/>
      <c r="B7" s="31"/>
      <c r="C7" s="31"/>
      <c r="D7" s="15"/>
      <c r="E7" s="15"/>
      <c r="F7" s="15"/>
      <c r="G7" s="15"/>
      <c r="H7" s="54" t="s">
        <v>40</v>
      </c>
      <c r="J7" s="54" t="s">
        <v>133</v>
      </c>
      <c r="K7" s="15"/>
    </row>
    <row r="8" spans="1:13" ht="17.25" customHeight="1" x14ac:dyDescent="0.25">
      <c r="A8" s="30"/>
      <c r="B8" s="31"/>
      <c r="C8" s="31"/>
      <c r="D8" s="15"/>
      <c r="E8" s="15"/>
      <c r="F8" s="15"/>
      <c r="G8" s="15"/>
      <c r="H8" s="54" t="s">
        <v>41</v>
      </c>
      <c r="I8" s="55"/>
      <c r="J8" s="54" t="s">
        <v>42</v>
      </c>
      <c r="K8" s="15"/>
    </row>
    <row r="9" spans="1:13" ht="17.25" customHeight="1" x14ac:dyDescent="0.25">
      <c r="A9" s="31"/>
      <c r="B9" s="31"/>
      <c r="C9" s="31"/>
      <c r="D9" s="15"/>
      <c r="E9" s="15"/>
      <c r="F9" s="15"/>
      <c r="G9" s="15"/>
      <c r="H9" s="56" t="s">
        <v>145</v>
      </c>
      <c r="J9" s="56" t="s">
        <v>126</v>
      </c>
      <c r="K9" s="22"/>
    </row>
    <row r="10" spans="1:13" s="14" customFormat="1" ht="17.25" customHeight="1" x14ac:dyDescent="0.25">
      <c r="G10" s="55" t="s">
        <v>2</v>
      </c>
      <c r="H10" s="148" t="s">
        <v>14</v>
      </c>
      <c r="I10" s="57"/>
      <c r="J10" s="148" t="s">
        <v>14</v>
      </c>
    </row>
    <row r="11" spans="1:13" ht="17.25" customHeight="1" x14ac:dyDescent="0.25">
      <c r="A11" s="14"/>
      <c r="G11" s="58"/>
      <c r="H11" s="132" t="s">
        <v>107</v>
      </c>
      <c r="I11" s="58"/>
      <c r="J11" s="54" t="s">
        <v>96</v>
      </c>
    </row>
    <row r="12" spans="1:13" ht="17.25" customHeight="1" x14ac:dyDescent="0.25">
      <c r="A12" s="14"/>
      <c r="G12" s="58"/>
      <c r="H12" s="58"/>
      <c r="I12" s="58"/>
      <c r="J12" s="59"/>
    </row>
    <row r="13" spans="1:13" s="12" customFormat="1" ht="17.25" customHeight="1" x14ac:dyDescent="0.25">
      <c r="A13" s="30" t="s">
        <v>35</v>
      </c>
      <c r="B13" s="9"/>
      <c r="C13" s="9"/>
      <c r="D13" s="9"/>
      <c r="E13" s="9"/>
      <c r="F13" s="9"/>
      <c r="G13" s="58"/>
      <c r="H13" s="60"/>
      <c r="I13" s="60"/>
      <c r="J13" s="61"/>
      <c r="K13" s="23"/>
    </row>
    <row r="14" spans="1:13" ht="17.25" customHeight="1" x14ac:dyDescent="0.25">
      <c r="A14" s="62" t="s">
        <v>84</v>
      </c>
      <c r="G14" s="19" t="s">
        <v>140</v>
      </c>
      <c r="H14" s="63">
        <v>546950</v>
      </c>
      <c r="I14" s="63"/>
      <c r="J14" s="63">
        <v>548216</v>
      </c>
      <c r="K14" s="23"/>
      <c r="L14" s="61"/>
      <c r="M14" s="12"/>
    </row>
    <row r="15" spans="1:13" ht="17.25" customHeight="1" x14ac:dyDescent="0.25">
      <c r="A15" s="62" t="s">
        <v>135</v>
      </c>
      <c r="H15" s="63">
        <v>75</v>
      </c>
      <c r="I15" s="63"/>
      <c r="J15" s="63">
        <v>75</v>
      </c>
      <c r="K15" s="23"/>
      <c r="L15" s="61"/>
      <c r="M15" s="12"/>
    </row>
    <row r="16" spans="1:13" ht="17.25" customHeight="1" x14ac:dyDescent="0.25">
      <c r="A16" s="62" t="s">
        <v>83</v>
      </c>
      <c r="H16" s="63">
        <v>1888</v>
      </c>
      <c r="I16" s="63"/>
      <c r="J16" s="63">
        <v>1315</v>
      </c>
      <c r="K16" s="23"/>
      <c r="L16" s="61"/>
      <c r="M16" s="12"/>
    </row>
    <row r="17" spans="1:16" ht="17.25" customHeight="1" x14ac:dyDescent="0.25">
      <c r="A17" s="62" t="s">
        <v>162</v>
      </c>
      <c r="H17" s="63">
        <v>495931</v>
      </c>
      <c r="I17" s="63"/>
      <c r="J17" s="63">
        <v>488698</v>
      </c>
      <c r="K17" s="23"/>
      <c r="L17" s="61"/>
      <c r="M17" s="12"/>
    </row>
    <row r="18" spans="1:16" ht="17.25" customHeight="1" x14ac:dyDescent="0.25">
      <c r="A18" s="62" t="s">
        <v>131</v>
      </c>
      <c r="G18" s="19" t="s">
        <v>117</v>
      </c>
      <c r="H18" s="63">
        <v>211171</v>
      </c>
      <c r="I18" s="63"/>
      <c r="J18" s="63">
        <v>142238</v>
      </c>
      <c r="K18" s="23"/>
      <c r="L18" s="61"/>
      <c r="M18" s="12"/>
    </row>
    <row r="19" spans="1:16" ht="5.25" customHeight="1" x14ac:dyDescent="0.25">
      <c r="A19" s="62"/>
      <c r="H19" s="63"/>
      <c r="I19" s="63"/>
      <c r="J19" s="63"/>
      <c r="K19" s="23"/>
      <c r="L19" s="61"/>
      <c r="M19" s="12"/>
    </row>
    <row r="20" spans="1:16" ht="17.25" customHeight="1" x14ac:dyDescent="0.25">
      <c r="A20" s="62"/>
      <c r="H20" s="64">
        <f>SUM(H14:H19)</f>
        <v>1256015</v>
      </c>
      <c r="I20" s="63"/>
      <c r="J20" s="64">
        <f>SUM(J14:J19)</f>
        <v>1180542</v>
      </c>
      <c r="K20" s="23"/>
      <c r="L20" s="68"/>
      <c r="M20" s="12"/>
    </row>
    <row r="21" spans="1:16" s="12" customFormat="1" ht="17.25" customHeight="1" x14ac:dyDescent="0.25">
      <c r="A21" s="65"/>
      <c r="B21" s="9"/>
      <c r="C21" s="9"/>
      <c r="D21" s="9"/>
      <c r="E21" s="9"/>
      <c r="F21" s="9"/>
      <c r="G21" s="19"/>
      <c r="H21" s="63"/>
      <c r="I21" s="63"/>
      <c r="J21" s="63"/>
      <c r="K21" s="23"/>
      <c r="L21" s="127"/>
    </row>
    <row r="22" spans="1:16" ht="17.25" customHeight="1" x14ac:dyDescent="0.25">
      <c r="A22" s="30" t="s">
        <v>36</v>
      </c>
      <c r="H22" s="63"/>
      <c r="I22" s="63"/>
      <c r="J22" s="63"/>
      <c r="K22" s="23"/>
      <c r="L22" s="128"/>
      <c r="M22" s="12"/>
    </row>
    <row r="23" spans="1:16" ht="17.25" customHeight="1" x14ac:dyDescent="0.25">
      <c r="A23" s="66" t="s">
        <v>3</v>
      </c>
      <c r="H23" s="67">
        <v>14342</v>
      </c>
      <c r="I23" s="67"/>
      <c r="J23" s="67">
        <v>20386</v>
      </c>
      <c r="K23" s="23"/>
      <c r="L23" s="61"/>
      <c r="M23" s="12"/>
      <c r="N23" s="21"/>
      <c r="O23" s="21"/>
      <c r="P23" s="21"/>
    </row>
    <row r="24" spans="1:16" s="12" customFormat="1" ht="17.25" customHeight="1" x14ac:dyDescent="0.25">
      <c r="A24" s="66" t="s">
        <v>112</v>
      </c>
      <c r="B24" s="9"/>
      <c r="C24" s="9"/>
      <c r="D24" s="9"/>
      <c r="E24" s="9"/>
      <c r="F24" s="9"/>
      <c r="G24" s="19" t="s">
        <v>45</v>
      </c>
      <c r="H24" s="67">
        <v>218098</v>
      </c>
      <c r="I24" s="67"/>
      <c r="J24" s="67">
        <f>39995+148480</f>
        <v>188475</v>
      </c>
      <c r="K24" s="24"/>
      <c r="L24" s="129"/>
      <c r="N24" s="53"/>
      <c r="O24" s="53"/>
      <c r="P24" s="111"/>
    </row>
    <row r="25" spans="1:16" s="12" customFormat="1" ht="17.25" customHeight="1" x14ac:dyDescent="0.25">
      <c r="A25" s="66" t="s">
        <v>85</v>
      </c>
      <c r="B25" s="9"/>
      <c r="C25" s="9"/>
      <c r="D25" s="9"/>
      <c r="E25" s="9"/>
      <c r="F25" s="9"/>
      <c r="G25" s="19"/>
      <c r="H25" s="67">
        <v>151</v>
      </c>
      <c r="I25" s="67"/>
      <c r="J25" s="67">
        <v>251</v>
      </c>
      <c r="K25" s="24"/>
      <c r="L25" s="129"/>
      <c r="N25" s="53"/>
      <c r="O25" s="53"/>
      <c r="P25" s="111"/>
    </row>
    <row r="26" spans="1:16" ht="17.25" customHeight="1" x14ac:dyDescent="0.25">
      <c r="A26" s="66" t="s">
        <v>48</v>
      </c>
      <c r="H26" s="67">
        <v>22010</v>
      </c>
      <c r="I26" s="67"/>
      <c r="J26" s="67">
        <v>62917</v>
      </c>
      <c r="K26" s="23"/>
      <c r="L26" s="68"/>
      <c r="M26" s="12"/>
      <c r="N26" s="21"/>
      <c r="O26" s="21"/>
      <c r="P26" s="112"/>
    </row>
    <row r="27" spans="1:16" s="12" customFormat="1" ht="17.25" customHeight="1" x14ac:dyDescent="0.25">
      <c r="A27" s="65"/>
      <c r="B27" s="9"/>
      <c r="C27" s="9"/>
      <c r="D27" s="9"/>
      <c r="E27" s="9"/>
      <c r="F27" s="9"/>
      <c r="G27" s="19"/>
      <c r="H27" s="124">
        <f>SUM(H23:H26)</f>
        <v>254601</v>
      </c>
      <c r="I27" s="63"/>
      <c r="J27" s="124">
        <f>SUM(J23:J26)</f>
        <v>272029</v>
      </c>
      <c r="K27" s="23"/>
      <c r="L27" s="130"/>
      <c r="N27" s="53"/>
      <c r="O27" s="53"/>
      <c r="P27" s="111"/>
    </row>
    <row r="28" spans="1:16" s="12" customFormat="1" ht="9.75" customHeight="1" x14ac:dyDescent="0.25">
      <c r="A28" s="65"/>
      <c r="B28" s="9"/>
      <c r="C28" s="9"/>
      <c r="D28" s="9"/>
      <c r="E28" s="9"/>
      <c r="F28" s="9"/>
      <c r="G28" s="19"/>
      <c r="H28" s="68"/>
      <c r="I28" s="63"/>
      <c r="J28" s="68"/>
      <c r="K28" s="23"/>
      <c r="L28" s="127"/>
      <c r="N28" s="53"/>
      <c r="O28" s="53"/>
      <c r="P28" s="111"/>
    </row>
    <row r="29" spans="1:16" s="12" customFormat="1" ht="17.25" customHeight="1" thickBot="1" x14ac:dyDescent="0.3">
      <c r="A29" s="30" t="s">
        <v>60</v>
      </c>
      <c r="C29" s="9"/>
      <c r="D29" s="9"/>
      <c r="E29" s="9"/>
      <c r="F29" s="9"/>
      <c r="G29" s="19"/>
      <c r="H29" s="118">
        <f>+H20+H27</f>
        <v>1510616</v>
      </c>
      <c r="I29" s="63"/>
      <c r="J29" s="118">
        <f>+J20+J27</f>
        <v>1452571</v>
      </c>
      <c r="K29" s="23"/>
      <c r="L29" s="127"/>
      <c r="N29" s="53"/>
      <c r="O29" s="53"/>
      <c r="P29" s="111"/>
    </row>
    <row r="30" spans="1:16" s="12" customFormat="1" ht="17.25" customHeight="1" x14ac:dyDescent="0.25">
      <c r="A30" s="65"/>
      <c r="B30" s="9"/>
      <c r="C30" s="9"/>
      <c r="D30" s="9"/>
      <c r="E30" s="9"/>
      <c r="F30" s="9"/>
      <c r="G30" s="19"/>
      <c r="H30" s="68"/>
      <c r="I30" s="63"/>
      <c r="J30" s="68"/>
      <c r="K30" s="23"/>
      <c r="N30" s="53"/>
      <c r="O30" s="53"/>
      <c r="P30" s="113"/>
    </row>
    <row r="31" spans="1:16" ht="17.25" customHeight="1" x14ac:dyDescent="0.25">
      <c r="A31" s="65"/>
      <c r="H31" s="63"/>
      <c r="I31" s="63"/>
      <c r="J31" s="63"/>
      <c r="K31" s="23"/>
      <c r="M31" s="12"/>
    </row>
    <row r="32" spans="1:16" ht="17.25" customHeight="1" x14ac:dyDescent="0.25">
      <c r="A32" s="70" t="s">
        <v>61</v>
      </c>
      <c r="H32" s="63"/>
      <c r="I32" s="63"/>
      <c r="J32" s="63"/>
      <c r="K32" s="23"/>
      <c r="M32" s="12"/>
    </row>
    <row r="33" spans="1:13" ht="10.5" customHeight="1" x14ac:dyDescent="0.25">
      <c r="A33" s="70"/>
      <c r="H33" s="63"/>
      <c r="I33" s="63"/>
      <c r="J33" s="63"/>
      <c r="K33" s="23"/>
      <c r="M33" s="12"/>
    </row>
    <row r="34" spans="1:13" ht="16.5" customHeight="1" x14ac:dyDescent="0.25">
      <c r="A34" s="110" t="s">
        <v>88</v>
      </c>
      <c r="H34" s="63"/>
      <c r="I34" s="63"/>
      <c r="J34" s="63"/>
      <c r="K34" s="23"/>
      <c r="M34" s="12"/>
    </row>
    <row r="35" spans="1:13" ht="17.25" customHeight="1" x14ac:dyDescent="0.25">
      <c r="A35" s="66" t="s">
        <v>1</v>
      </c>
      <c r="H35" s="63">
        <v>108470</v>
      </c>
      <c r="I35" s="63"/>
      <c r="J35" s="63">
        <v>108453</v>
      </c>
      <c r="K35" s="23"/>
      <c r="M35" s="12"/>
    </row>
    <row r="36" spans="1:13" ht="17.25" customHeight="1" x14ac:dyDescent="0.25">
      <c r="A36" s="62" t="s">
        <v>15</v>
      </c>
      <c r="B36" s="15"/>
      <c r="C36" s="15"/>
      <c r="D36" s="15"/>
      <c r="E36" s="15"/>
      <c r="F36" s="15"/>
      <c r="G36" s="15"/>
      <c r="H36" s="68">
        <v>486219</v>
      </c>
      <c r="I36" s="71"/>
      <c r="J36" s="68">
        <v>486025</v>
      </c>
      <c r="K36" s="23"/>
      <c r="M36" s="12"/>
    </row>
    <row r="37" spans="1:13" ht="17.25" customHeight="1" x14ac:dyDescent="0.25">
      <c r="A37" s="62" t="s">
        <v>52</v>
      </c>
      <c r="B37" s="15"/>
      <c r="C37" s="15"/>
      <c r="D37" s="15"/>
      <c r="E37" s="15"/>
      <c r="F37" s="15"/>
      <c r="G37" s="15"/>
      <c r="H37" s="107">
        <v>-231</v>
      </c>
      <c r="I37" s="71"/>
      <c r="J37" s="107">
        <v>-231</v>
      </c>
      <c r="K37" s="23"/>
      <c r="M37" s="12"/>
    </row>
    <row r="38" spans="1:13" ht="17.25" customHeight="1" x14ac:dyDescent="0.25">
      <c r="A38" s="62" t="s">
        <v>86</v>
      </c>
      <c r="B38" s="15"/>
      <c r="C38" s="15"/>
      <c r="D38" s="15"/>
      <c r="E38" s="15"/>
      <c r="F38" s="15"/>
      <c r="G38" s="19" t="s">
        <v>189</v>
      </c>
      <c r="H38" s="71">
        <v>282983</v>
      </c>
      <c r="I38" s="71"/>
      <c r="J38" s="71">
        <v>285972</v>
      </c>
      <c r="K38" s="23"/>
      <c r="M38" s="127"/>
    </row>
    <row r="39" spans="1:13" ht="17.25" customHeight="1" x14ac:dyDescent="0.25">
      <c r="A39" s="62" t="s">
        <v>87</v>
      </c>
      <c r="B39" s="15"/>
      <c r="C39" s="15"/>
      <c r="D39" s="15"/>
      <c r="E39" s="15"/>
      <c r="F39" s="15"/>
      <c r="G39" s="15"/>
      <c r="H39" s="107">
        <v>22018</v>
      </c>
      <c r="I39" s="71"/>
      <c r="J39" s="107">
        <v>22738</v>
      </c>
      <c r="K39" s="23"/>
      <c r="M39" s="12"/>
    </row>
    <row r="40" spans="1:13" ht="5.25" customHeight="1" x14ac:dyDescent="0.25">
      <c r="G40" s="9"/>
      <c r="H40" s="157"/>
      <c r="I40" s="9"/>
      <c r="J40" s="157"/>
      <c r="K40" s="23"/>
      <c r="M40" s="12"/>
    </row>
    <row r="41" spans="1:13" ht="17.25" customHeight="1" x14ac:dyDescent="0.25">
      <c r="A41" s="110" t="s">
        <v>88</v>
      </c>
      <c r="H41" s="68">
        <f>SUM(H35:H40)</f>
        <v>899459</v>
      </c>
      <c r="I41" s="63"/>
      <c r="J41" s="68">
        <f>SUM(J35:J40)</f>
        <v>902957</v>
      </c>
      <c r="K41" s="23"/>
      <c r="M41" s="12"/>
    </row>
    <row r="42" spans="1:13" ht="11.25" customHeight="1" x14ac:dyDescent="0.25">
      <c r="A42" s="110"/>
      <c r="H42" s="68"/>
      <c r="I42" s="63"/>
      <c r="J42" s="68"/>
      <c r="K42" s="23"/>
      <c r="M42" s="12"/>
    </row>
    <row r="43" spans="1:13" ht="17.25" customHeight="1" x14ac:dyDescent="0.25">
      <c r="A43" s="110" t="s">
        <v>82</v>
      </c>
      <c r="H43" s="68">
        <v>103243</v>
      </c>
      <c r="I43" s="63"/>
      <c r="J43" s="68">
        <v>100404</v>
      </c>
      <c r="K43" s="23"/>
      <c r="M43" s="12"/>
    </row>
    <row r="44" spans="1:13" ht="11.25" customHeight="1" x14ac:dyDescent="0.25">
      <c r="A44" s="62"/>
      <c r="H44" s="68"/>
      <c r="I44" s="63"/>
      <c r="J44" s="68"/>
      <c r="K44" s="23"/>
      <c r="M44" s="12"/>
    </row>
    <row r="45" spans="1:13" ht="17.25" customHeight="1" thickBot="1" x14ac:dyDescent="0.3">
      <c r="A45" s="110" t="s">
        <v>89</v>
      </c>
      <c r="H45" s="69">
        <f>+H41+H43</f>
        <v>1002702</v>
      </c>
      <c r="I45" s="63"/>
      <c r="J45" s="69">
        <f>+J41+J43</f>
        <v>1003361</v>
      </c>
      <c r="K45" s="23"/>
      <c r="M45" s="12"/>
    </row>
    <row r="46" spans="1:13" ht="17.25" customHeight="1" thickTop="1" x14ac:dyDescent="0.25">
      <c r="A46" s="109"/>
      <c r="B46" s="21"/>
      <c r="C46" s="21"/>
      <c r="D46" s="21"/>
      <c r="E46" s="21"/>
      <c r="F46" s="21"/>
      <c r="G46" s="59"/>
      <c r="H46" s="68"/>
      <c r="I46" s="67"/>
      <c r="J46" s="68"/>
      <c r="K46" s="23"/>
      <c r="M46" s="12"/>
    </row>
    <row r="47" spans="1:13" s="12" customFormat="1" ht="17.25" customHeight="1" x14ac:dyDescent="0.25">
      <c r="A47" s="29" t="s">
        <v>37</v>
      </c>
      <c r="B47" s="9"/>
      <c r="C47" s="9"/>
      <c r="D47" s="9"/>
      <c r="E47" s="9"/>
      <c r="F47" s="9"/>
      <c r="G47" s="19"/>
      <c r="H47" s="61"/>
      <c r="I47" s="63"/>
      <c r="J47" s="61"/>
      <c r="K47" s="23"/>
    </row>
    <row r="48" spans="1:13" s="12" customFormat="1" ht="17.25" customHeight="1" x14ac:dyDescent="0.25">
      <c r="A48" s="66" t="s">
        <v>174</v>
      </c>
      <c r="B48" s="9"/>
      <c r="C48" s="9"/>
      <c r="D48" s="9"/>
      <c r="E48" s="9"/>
      <c r="F48" s="9"/>
      <c r="G48" s="19" t="s">
        <v>116</v>
      </c>
      <c r="H48" s="61">
        <v>257427</v>
      </c>
      <c r="I48" s="63"/>
      <c r="J48" s="61">
        <v>272023</v>
      </c>
      <c r="K48" s="23"/>
      <c r="L48" s="129"/>
    </row>
    <row r="49" spans="1:13" s="12" customFormat="1" ht="17.25" customHeight="1" x14ac:dyDescent="0.25">
      <c r="A49" s="66" t="s">
        <v>132</v>
      </c>
      <c r="B49" s="9"/>
      <c r="C49" s="9"/>
      <c r="D49" s="9"/>
      <c r="E49" s="9"/>
      <c r="F49" s="9"/>
      <c r="G49" s="19"/>
      <c r="H49" s="61">
        <v>1235</v>
      </c>
      <c r="I49" s="63"/>
      <c r="J49" s="61">
        <v>1443</v>
      </c>
      <c r="K49" s="23"/>
      <c r="L49" s="129"/>
    </row>
    <row r="50" spans="1:13" s="12" customFormat="1" ht="17.25" customHeight="1" x14ac:dyDescent="0.25">
      <c r="A50" s="9"/>
      <c r="B50" s="9"/>
      <c r="C50" s="9"/>
      <c r="D50" s="9"/>
      <c r="E50" s="9"/>
      <c r="F50" s="9"/>
      <c r="G50" s="19"/>
      <c r="H50" s="64">
        <f>SUM(H48:H49)</f>
        <v>258662</v>
      </c>
      <c r="I50" s="63"/>
      <c r="J50" s="64">
        <f>SUM(J48:J49)</f>
        <v>273466</v>
      </c>
      <c r="K50" s="23"/>
      <c r="L50" s="130"/>
    </row>
    <row r="51" spans="1:13" ht="17.25" customHeight="1" x14ac:dyDescent="0.25">
      <c r="A51" s="109"/>
      <c r="B51" s="21"/>
      <c r="C51" s="21"/>
      <c r="D51" s="21"/>
      <c r="E51" s="21"/>
      <c r="F51" s="21"/>
      <c r="G51" s="59"/>
      <c r="H51" s="68"/>
      <c r="I51" s="67"/>
      <c r="J51" s="68"/>
      <c r="K51" s="23"/>
      <c r="L51" s="61"/>
      <c r="M51" s="12"/>
    </row>
    <row r="52" spans="1:13" s="12" customFormat="1" ht="17.25" customHeight="1" x14ac:dyDescent="0.25">
      <c r="A52" s="30" t="s">
        <v>38</v>
      </c>
      <c r="B52" s="9"/>
      <c r="C52" s="9"/>
      <c r="D52" s="9"/>
      <c r="E52" s="9"/>
      <c r="F52" s="9"/>
      <c r="G52" s="19"/>
      <c r="H52" s="63"/>
      <c r="I52" s="63"/>
      <c r="J52" s="63"/>
      <c r="K52" s="23"/>
      <c r="L52" s="129"/>
    </row>
    <row r="53" spans="1:13" s="12" customFormat="1" ht="17.25" customHeight="1" x14ac:dyDescent="0.25">
      <c r="A53" s="66" t="s">
        <v>4</v>
      </c>
      <c r="B53" s="9"/>
      <c r="C53" s="9"/>
      <c r="D53" s="9"/>
      <c r="E53" s="9"/>
      <c r="F53" s="9"/>
      <c r="G53" s="19"/>
      <c r="H53" s="67">
        <v>357</v>
      </c>
      <c r="I53" s="67"/>
      <c r="J53" s="67">
        <v>543</v>
      </c>
      <c r="K53" s="23"/>
      <c r="L53" s="129"/>
    </row>
    <row r="54" spans="1:13" s="12" customFormat="1" ht="17.25" customHeight="1" x14ac:dyDescent="0.25">
      <c r="A54" s="66" t="s">
        <v>173</v>
      </c>
      <c r="B54" s="9"/>
      <c r="C54" s="9"/>
      <c r="D54" s="9"/>
      <c r="E54" s="9"/>
      <c r="F54" s="9"/>
      <c r="G54" s="19" t="s">
        <v>142</v>
      </c>
      <c r="H54" s="67">
        <v>97148</v>
      </c>
      <c r="I54" s="67"/>
      <c r="J54" s="67">
        <v>93149</v>
      </c>
      <c r="K54" s="23"/>
      <c r="L54" s="129"/>
    </row>
    <row r="55" spans="1:13" s="12" customFormat="1" ht="17.25" customHeight="1" x14ac:dyDescent="0.25">
      <c r="A55" s="66" t="s">
        <v>174</v>
      </c>
      <c r="B55" s="9"/>
      <c r="C55" s="9"/>
      <c r="D55" s="9"/>
      <c r="E55" s="9"/>
      <c r="F55" s="9"/>
      <c r="G55" s="19" t="s">
        <v>116</v>
      </c>
      <c r="H55" s="67">
        <v>151687</v>
      </c>
      <c r="I55" s="67"/>
      <c r="J55" s="67">
        <v>82012</v>
      </c>
      <c r="K55" s="23"/>
      <c r="L55" s="129"/>
    </row>
    <row r="56" spans="1:13" s="12" customFormat="1" ht="17.25" customHeight="1" x14ac:dyDescent="0.25">
      <c r="A56" s="66" t="s">
        <v>172</v>
      </c>
      <c r="B56" s="9"/>
      <c r="C56" s="9"/>
      <c r="D56" s="9"/>
      <c r="E56" s="9"/>
      <c r="F56" s="9"/>
      <c r="G56" s="19"/>
      <c r="H56" s="67">
        <v>60</v>
      </c>
      <c r="I56" s="67"/>
      <c r="J56" s="67">
        <v>40</v>
      </c>
      <c r="K56" s="23"/>
      <c r="L56" s="130"/>
    </row>
    <row r="57" spans="1:13" s="12" customFormat="1" ht="17.25" customHeight="1" x14ac:dyDescent="0.25">
      <c r="A57" s="65"/>
      <c r="B57" s="9"/>
      <c r="C57" s="9"/>
      <c r="D57" s="9"/>
      <c r="E57" s="9"/>
      <c r="F57" s="9"/>
      <c r="G57" s="19"/>
      <c r="H57" s="124">
        <f>SUM(H53:H56)</f>
        <v>249252</v>
      </c>
      <c r="I57" s="67"/>
      <c r="J57" s="124">
        <f>SUM(J53:J56)</f>
        <v>175744</v>
      </c>
      <c r="K57" s="23"/>
      <c r="L57" s="130"/>
    </row>
    <row r="58" spans="1:13" ht="4.5" customHeight="1" x14ac:dyDescent="0.25">
      <c r="A58" s="125"/>
      <c r="B58" s="21"/>
      <c r="C58" s="21"/>
      <c r="D58" s="21"/>
      <c r="E58" s="21"/>
      <c r="F58" s="21"/>
      <c r="G58" s="59"/>
      <c r="H58" s="126"/>
      <c r="I58" s="67"/>
      <c r="J58" s="126"/>
      <c r="K58" s="23"/>
      <c r="L58" s="68"/>
      <c r="M58" s="12"/>
    </row>
    <row r="59" spans="1:13" ht="17.25" customHeight="1" x14ac:dyDescent="0.25">
      <c r="A59" s="125"/>
      <c r="B59" s="21"/>
      <c r="C59" s="21"/>
      <c r="D59" s="21"/>
      <c r="E59" s="21"/>
      <c r="F59" s="21"/>
      <c r="G59" s="59"/>
      <c r="H59" s="68"/>
      <c r="I59" s="67"/>
      <c r="J59" s="68"/>
      <c r="K59" s="23"/>
      <c r="L59" s="68"/>
      <c r="M59" s="12"/>
    </row>
    <row r="60" spans="1:13" ht="17.25" customHeight="1" x14ac:dyDescent="0.25">
      <c r="A60" s="29" t="s">
        <v>90</v>
      </c>
      <c r="B60" s="21"/>
      <c r="C60" s="21"/>
      <c r="D60" s="21"/>
      <c r="E60" s="21"/>
      <c r="F60" s="21"/>
      <c r="G60" s="59"/>
      <c r="H60" s="68">
        <f>+H50+H57</f>
        <v>507914</v>
      </c>
      <c r="I60" s="67"/>
      <c r="J60" s="68">
        <f>+J50+J57</f>
        <v>449210</v>
      </c>
      <c r="K60" s="23"/>
      <c r="L60" s="61"/>
      <c r="M60" s="12"/>
    </row>
    <row r="61" spans="1:13" ht="17.25" customHeight="1" thickBot="1" x14ac:dyDescent="0.3">
      <c r="A61" s="109" t="s">
        <v>62</v>
      </c>
      <c r="B61" s="21"/>
      <c r="C61" s="21"/>
      <c r="D61" s="21"/>
      <c r="E61" s="21"/>
      <c r="F61" s="21"/>
      <c r="G61" s="59"/>
      <c r="H61" s="118">
        <f>+H45+H60</f>
        <v>1510616</v>
      </c>
      <c r="I61" s="67"/>
      <c r="J61" s="118">
        <f>+J45+J60</f>
        <v>1452571</v>
      </c>
      <c r="K61" s="23"/>
      <c r="L61" s="61"/>
      <c r="M61" s="12"/>
    </row>
    <row r="62" spans="1:13" ht="17.25" customHeight="1" x14ac:dyDescent="0.25">
      <c r="A62" s="109"/>
      <c r="B62" s="21"/>
      <c r="C62" s="21"/>
      <c r="D62" s="21"/>
      <c r="E62" s="21"/>
      <c r="F62" s="21"/>
      <c r="G62" s="59"/>
      <c r="H62" s="68"/>
      <c r="I62" s="67"/>
      <c r="J62" s="68"/>
      <c r="K62" s="23"/>
      <c r="M62" s="12"/>
    </row>
    <row r="63" spans="1:13" ht="17.25" customHeight="1" x14ac:dyDescent="0.25">
      <c r="A63" s="65"/>
      <c r="H63" s="68"/>
      <c r="I63" s="67"/>
      <c r="J63" s="68"/>
      <c r="K63" s="23"/>
      <c r="M63" s="12"/>
    </row>
    <row r="64" spans="1:13" x14ac:dyDescent="0.25">
      <c r="A64" s="9" t="s">
        <v>39</v>
      </c>
      <c r="H64" s="9"/>
      <c r="I64" s="9"/>
      <c r="J64" s="9"/>
      <c r="K64" s="20"/>
      <c r="M64" s="12"/>
    </row>
    <row r="65" spans="1:13" ht="19.5" customHeight="1" x14ac:dyDescent="0.25">
      <c r="A65" s="9" t="s">
        <v>63</v>
      </c>
      <c r="H65" s="98">
        <f>+H41/(1084699.98-400)</f>
        <v>0.82952966576647913</v>
      </c>
      <c r="I65" s="63"/>
      <c r="J65" s="98">
        <v>0.83</v>
      </c>
      <c r="K65" s="66"/>
      <c r="M65" s="12"/>
    </row>
    <row r="66" spans="1:13" ht="10.5" customHeight="1" x14ac:dyDescent="0.25">
      <c r="H66" s="98"/>
      <c r="I66" s="63"/>
      <c r="J66" s="98"/>
      <c r="M66" s="12"/>
    </row>
    <row r="67" spans="1:13" ht="21" customHeight="1" x14ac:dyDescent="0.25">
      <c r="A67" s="203"/>
      <c r="B67" s="203"/>
      <c r="C67" s="203"/>
      <c r="D67" s="203"/>
      <c r="E67" s="203"/>
      <c r="F67" s="203"/>
      <c r="G67" s="203"/>
      <c r="H67" s="203"/>
      <c r="I67" s="203"/>
      <c r="J67" s="203"/>
      <c r="K67" s="203"/>
      <c r="M67" s="12"/>
    </row>
    <row r="68" spans="1:13" ht="37.5" customHeight="1" x14ac:dyDescent="0.25">
      <c r="A68" s="204" t="s">
        <v>154</v>
      </c>
      <c r="B68" s="204"/>
      <c r="C68" s="204"/>
      <c r="D68" s="204"/>
      <c r="E68" s="204"/>
      <c r="F68" s="204"/>
      <c r="G68" s="204"/>
      <c r="H68" s="204"/>
      <c r="I68" s="204"/>
      <c r="J68" s="204"/>
      <c r="K68" s="204"/>
      <c r="M68" s="12"/>
    </row>
    <row r="69" spans="1:13" ht="15.75" hidden="1" customHeight="1" x14ac:dyDescent="0.25">
      <c r="A69" s="204"/>
      <c r="B69" s="204"/>
      <c r="C69" s="204"/>
      <c r="D69" s="204"/>
      <c r="E69" s="204"/>
      <c r="F69" s="204"/>
      <c r="G69" s="204"/>
      <c r="H69" s="204"/>
      <c r="I69" s="204"/>
      <c r="J69" s="204"/>
      <c r="K69" s="204"/>
      <c r="M69" s="12"/>
    </row>
    <row r="70" spans="1:13" x14ac:dyDescent="0.25">
      <c r="C70" s="25"/>
    </row>
    <row r="71" spans="1:13" x14ac:dyDescent="0.25">
      <c r="H71" s="135"/>
      <c r="J71" s="135"/>
    </row>
    <row r="72" spans="1:13" x14ac:dyDescent="0.25">
      <c r="H72" s="63"/>
      <c r="J72" s="63"/>
    </row>
  </sheetData>
  <customSheetViews>
    <customSheetView guid="{F62C9C0A-9181-4C97-9EF4-959239371403}" scale="70" showPageBreaks="1" printArea="1" view="pageBreakPreview" showRuler="0" topLeftCell="A28">
      <selection activeCell="H31" sqref="H31"/>
      <rowBreaks count="1" manualBreakCount="1">
        <brk id="37" max="9" man="1"/>
      </rowBreaks>
      <pageMargins left="1" right="1" top="0.98425196850393704" bottom="0.74803149606299213" header="0.51181102362204722" footer="0.51181102362204722"/>
      <pageSetup paperSize="9" orientation="portrait" useFirstPageNumber="1" r:id="rId1"/>
      <headerFooter alignWithMargins="0"/>
    </customSheetView>
    <customSheetView guid="{A3CE3D8A-66EA-4635-B9AF-660E6A501EEC}" scale="70" showPageBreaks="1" printArea="1" hiddenRows="1" view="pageBreakPreview" showRuler="0">
      <selection activeCell="H1" sqref="H1"/>
      <rowBreaks count="1" manualBreakCount="1">
        <brk id="37" max="9" man="1"/>
      </rowBreaks>
      <pageMargins left="1" right="1" top="0.98425196850393704" bottom="0.74803149606299213" header="0.51181102362204722" footer="0.51181102362204722"/>
      <pageSetup paperSize="9" orientation="portrait" useFirstPageNumber="1" r:id="rId2"/>
      <headerFooter alignWithMargins="0"/>
    </customSheetView>
  </customSheetViews>
  <mergeCells count="2">
    <mergeCell ref="A67:K67"/>
    <mergeCell ref="A68:K69"/>
  </mergeCells>
  <phoneticPr fontId="0" type="noConversion"/>
  <printOptions horizontalCentered="1"/>
  <pageMargins left="0" right="0" top="0.5" bottom="0.5" header="0.511811023622047" footer="0.511811023622047"/>
  <pageSetup paperSize="9" scale="74" orientation="portrait" useFirstPageNumber="1" r:id="rId3"/>
  <headerFooter alignWithMargins="0"/>
  <rowBreaks count="1" manualBreakCount="1">
    <brk id="3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opLeftCell="A35" zoomScale="90" zoomScaleNormal="90" zoomScaleSheetLayoutView="70" workbookViewId="0">
      <selection activeCell="D16" sqref="D16"/>
    </sheetView>
  </sheetViews>
  <sheetFormatPr defaultColWidth="9" defaultRowHeight="15.75" x14ac:dyDescent="0.25"/>
  <cols>
    <col min="1" max="1" width="14.25" style="1" customWidth="1"/>
    <col min="2" max="2" width="23.625" style="1" customWidth="1"/>
    <col min="3" max="3" width="10" style="5" customWidth="1"/>
    <col min="4" max="7" width="12.625" style="6" customWidth="1"/>
    <col min="8" max="8" width="14.625" style="6" customWidth="1"/>
    <col min="9" max="9" width="12.625" style="6" customWidth="1"/>
    <col min="10" max="10" width="12.625" style="1" customWidth="1"/>
    <col min="11" max="11" width="16.25" style="1" bestFit="1" customWidth="1"/>
    <col min="12" max="12" width="12.625" style="1" customWidth="1"/>
    <col min="13" max="16384" width="9" style="1"/>
  </cols>
  <sheetData>
    <row r="1" spans="1:15" ht="17.25" customHeight="1" x14ac:dyDescent="0.25">
      <c r="A1" s="72" t="s">
        <v>13</v>
      </c>
      <c r="B1" s="73"/>
      <c r="C1" s="73"/>
      <c r="D1" s="74"/>
      <c r="E1" s="74"/>
      <c r="F1" s="74"/>
      <c r="G1" s="74"/>
      <c r="H1" s="74"/>
      <c r="I1" s="74"/>
      <c r="J1" s="75"/>
    </row>
    <row r="2" spans="1:15" ht="17.25" customHeight="1" x14ac:dyDescent="0.25">
      <c r="A2" s="8" t="s">
        <v>25</v>
      </c>
      <c r="B2" s="73"/>
      <c r="C2" s="73"/>
      <c r="D2" s="74"/>
      <c r="E2" s="74"/>
      <c r="F2" s="74"/>
      <c r="G2" s="74"/>
      <c r="H2" s="10"/>
      <c r="I2" s="87"/>
      <c r="J2" s="87"/>
      <c r="K2" s="87"/>
      <c r="L2" s="10"/>
      <c r="M2" s="10"/>
      <c r="N2" s="121"/>
      <c r="O2" s="122"/>
    </row>
    <row r="3" spans="1:15" ht="17.25" customHeight="1" x14ac:dyDescent="0.25">
      <c r="A3" s="76" t="s">
        <v>9</v>
      </c>
      <c r="B3" s="75"/>
      <c r="C3" s="75"/>
      <c r="D3" s="74"/>
      <c r="E3" s="74"/>
      <c r="F3" s="74"/>
      <c r="G3" s="74"/>
      <c r="H3" s="10"/>
      <c r="I3" s="87"/>
      <c r="J3" s="87"/>
      <c r="K3" s="87"/>
      <c r="L3" s="10"/>
      <c r="M3" s="10"/>
      <c r="N3" s="121"/>
      <c r="O3" s="4"/>
    </row>
    <row r="4" spans="1:15" ht="17.25" customHeight="1" x14ac:dyDescent="0.25">
      <c r="A4" s="75"/>
      <c r="B4" s="75"/>
      <c r="C4" s="75"/>
      <c r="D4" s="74"/>
      <c r="E4" s="74"/>
      <c r="F4" s="74"/>
      <c r="G4" s="74"/>
      <c r="H4" s="10"/>
      <c r="I4" s="10"/>
      <c r="J4" s="10"/>
      <c r="K4" s="10"/>
      <c r="L4" s="10"/>
      <c r="M4" s="10"/>
      <c r="N4" s="121"/>
      <c r="O4" s="122"/>
    </row>
    <row r="5" spans="1:15" ht="17.25" customHeight="1" x14ac:dyDescent="0.25">
      <c r="A5" s="76" t="s">
        <v>56</v>
      </c>
      <c r="B5" s="73"/>
      <c r="C5" s="75"/>
      <c r="D5" s="74"/>
      <c r="E5" s="74"/>
      <c r="F5" s="74"/>
      <c r="G5" s="74"/>
      <c r="H5" s="10"/>
      <c r="I5" s="10"/>
      <c r="J5" s="10"/>
      <c r="K5" s="10"/>
      <c r="L5" s="10"/>
      <c r="M5" s="10"/>
      <c r="N5" s="123"/>
      <c r="O5" s="123"/>
    </row>
    <row r="6" spans="1:15" ht="17.25" customHeight="1" x14ac:dyDescent="0.25">
      <c r="A6" s="77" t="s">
        <v>149</v>
      </c>
      <c r="B6" s="73"/>
      <c r="C6" s="75"/>
      <c r="D6" s="74"/>
      <c r="E6" s="74"/>
      <c r="F6" s="74"/>
      <c r="G6" s="74"/>
      <c r="H6" s="74"/>
      <c r="I6" s="74"/>
      <c r="J6" s="75"/>
    </row>
    <row r="7" spans="1:15" ht="17.25" customHeight="1" x14ac:dyDescent="0.25">
      <c r="A7" s="77"/>
      <c r="B7" s="78"/>
      <c r="C7" s="2"/>
      <c r="D7" s="79"/>
      <c r="E7" s="79"/>
      <c r="F7" s="79"/>
      <c r="G7" s="79"/>
      <c r="H7" s="79"/>
      <c r="I7" s="79"/>
      <c r="J7" s="2"/>
    </row>
    <row r="8" spans="1:15" ht="17.25" customHeight="1" x14ac:dyDescent="0.25">
      <c r="A8" s="77"/>
      <c r="B8" s="78"/>
      <c r="C8" s="2"/>
      <c r="D8" s="80"/>
      <c r="E8" s="81"/>
      <c r="F8" s="81"/>
      <c r="G8" s="81"/>
      <c r="H8" s="81"/>
      <c r="I8" s="81"/>
      <c r="J8" s="5"/>
    </row>
    <row r="9" spans="1:15" ht="17.25" customHeight="1" x14ac:dyDescent="0.25">
      <c r="A9" s="78"/>
      <c r="B9" s="78"/>
      <c r="C9" s="2"/>
      <c r="D9" s="120" t="s">
        <v>106</v>
      </c>
      <c r="E9" s="82"/>
      <c r="F9" s="82"/>
      <c r="G9" s="82"/>
      <c r="H9" s="82"/>
      <c r="I9" s="82"/>
      <c r="J9" s="83"/>
      <c r="K9" s="84" t="s">
        <v>99</v>
      </c>
      <c r="L9" s="84" t="s">
        <v>0</v>
      </c>
    </row>
    <row r="10" spans="1:15" ht="17.25" customHeight="1" x14ac:dyDescent="0.25">
      <c r="A10" s="78"/>
      <c r="B10" s="78"/>
      <c r="C10" s="2"/>
      <c r="D10" s="82"/>
      <c r="E10" s="82" t="s">
        <v>54</v>
      </c>
      <c r="F10" s="82"/>
      <c r="G10" s="82"/>
      <c r="H10" s="82"/>
      <c r="I10" s="85" t="s">
        <v>31</v>
      </c>
      <c r="J10" s="85"/>
      <c r="K10" s="84" t="s">
        <v>68</v>
      </c>
      <c r="L10" s="84" t="s">
        <v>33</v>
      </c>
    </row>
    <row r="11" spans="1:15" ht="17.25" customHeight="1" x14ac:dyDescent="0.25">
      <c r="A11" s="78"/>
      <c r="B11" s="78"/>
      <c r="C11" s="2"/>
      <c r="D11" s="82"/>
      <c r="E11" s="82"/>
      <c r="F11" s="82"/>
      <c r="G11" s="82"/>
      <c r="H11" s="82" t="s">
        <v>101</v>
      </c>
      <c r="I11" s="85"/>
      <c r="J11" s="85"/>
      <c r="K11" s="84"/>
      <c r="L11" s="84"/>
    </row>
    <row r="12" spans="1:15" ht="17.25" customHeight="1" x14ac:dyDescent="0.25">
      <c r="A12" s="78"/>
      <c r="B12" s="78"/>
      <c r="C12" s="2"/>
      <c r="D12" s="82"/>
      <c r="E12" s="82"/>
      <c r="F12" s="82"/>
      <c r="G12" s="82"/>
      <c r="H12" s="85" t="s">
        <v>102</v>
      </c>
      <c r="I12" s="85"/>
      <c r="J12" s="85"/>
      <c r="K12" s="84"/>
      <c r="L12" s="84"/>
    </row>
    <row r="13" spans="1:15" ht="17.25" customHeight="1" x14ac:dyDescent="0.25">
      <c r="A13" s="78"/>
      <c r="B13" s="78"/>
      <c r="C13" s="2"/>
      <c r="D13" s="85" t="s">
        <v>11</v>
      </c>
      <c r="E13" s="85" t="s">
        <v>16</v>
      </c>
      <c r="F13" s="85" t="s">
        <v>53</v>
      </c>
      <c r="G13" s="85" t="s">
        <v>49</v>
      </c>
      <c r="H13" s="85" t="s">
        <v>103</v>
      </c>
      <c r="I13" s="85" t="s">
        <v>10</v>
      </c>
      <c r="J13" s="84"/>
    </row>
    <row r="14" spans="1:15" s="8" customFormat="1" ht="17.25" customHeight="1" x14ac:dyDescent="0.25">
      <c r="C14" s="84" t="s">
        <v>2</v>
      </c>
      <c r="D14" s="85" t="s">
        <v>12</v>
      </c>
      <c r="E14" s="85" t="s">
        <v>32</v>
      </c>
      <c r="F14" s="85" t="s">
        <v>98</v>
      </c>
      <c r="G14" s="85" t="s">
        <v>138</v>
      </c>
      <c r="H14" s="85" t="s">
        <v>104</v>
      </c>
      <c r="I14" s="85" t="s">
        <v>97</v>
      </c>
      <c r="J14" s="84" t="s">
        <v>69</v>
      </c>
    </row>
    <row r="15" spans="1:15" s="8" customFormat="1" ht="17.25" customHeight="1" x14ac:dyDescent="0.25">
      <c r="C15" s="86"/>
      <c r="D15" s="85" t="s">
        <v>14</v>
      </c>
      <c r="E15" s="85" t="s">
        <v>14</v>
      </c>
      <c r="F15" s="85" t="s">
        <v>14</v>
      </c>
      <c r="G15" s="85" t="s">
        <v>14</v>
      </c>
      <c r="H15" s="85" t="s">
        <v>14</v>
      </c>
      <c r="I15" s="85" t="s">
        <v>14</v>
      </c>
      <c r="J15" s="85" t="s">
        <v>14</v>
      </c>
      <c r="K15" s="85" t="s">
        <v>14</v>
      </c>
      <c r="L15" s="85" t="s">
        <v>14</v>
      </c>
    </row>
    <row r="16" spans="1:15" s="4" customFormat="1" ht="17.25" customHeight="1" x14ac:dyDescent="0.25">
      <c r="A16" s="9"/>
      <c r="B16" s="9"/>
      <c r="C16" s="58"/>
      <c r="D16" s="24"/>
      <c r="E16" s="24"/>
      <c r="F16" s="24"/>
      <c r="G16" s="24"/>
      <c r="H16" s="24"/>
      <c r="I16" s="24"/>
      <c r="J16" s="24"/>
      <c r="K16" s="49"/>
      <c r="L16" s="12"/>
    </row>
    <row r="17" spans="1:14" s="4" customFormat="1" ht="17.25" customHeight="1" x14ac:dyDescent="0.25">
      <c r="A17" s="14" t="s">
        <v>150</v>
      </c>
      <c r="B17" s="9"/>
      <c r="C17" s="58"/>
      <c r="D17" s="24">
        <v>85178</v>
      </c>
      <c r="E17" s="143">
        <v>198268</v>
      </c>
      <c r="F17" s="143">
        <v>-231</v>
      </c>
      <c r="G17" s="143">
        <v>8267</v>
      </c>
      <c r="H17" s="143">
        <v>-23244</v>
      </c>
      <c r="I17" s="24">
        <v>214187</v>
      </c>
      <c r="J17" s="24">
        <f>SUM(D17:I17)</f>
        <v>482425</v>
      </c>
      <c r="K17" s="102">
        <v>82230</v>
      </c>
      <c r="L17" s="49">
        <f>+J17+K17</f>
        <v>564655</v>
      </c>
    </row>
    <row r="18" spans="1:14" s="4" customFormat="1" ht="17.25" customHeight="1" x14ac:dyDescent="0.25">
      <c r="A18" s="14"/>
      <c r="B18" s="9"/>
      <c r="C18" s="58"/>
      <c r="D18" s="24"/>
      <c r="E18" s="143"/>
      <c r="F18" s="143"/>
      <c r="G18" s="143"/>
      <c r="H18" s="143"/>
      <c r="I18" s="24"/>
      <c r="J18" s="24"/>
      <c r="K18" s="49"/>
      <c r="L18" s="12"/>
    </row>
    <row r="19" spans="1:14" s="4" customFormat="1" ht="17.25" customHeight="1" x14ac:dyDescent="0.25">
      <c r="A19" s="14" t="s">
        <v>109</v>
      </c>
      <c r="B19" s="9"/>
      <c r="C19" s="58"/>
      <c r="D19" s="164"/>
      <c r="E19" s="165"/>
      <c r="F19" s="165"/>
      <c r="G19" s="165"/>
      <c r="H19" s="165"/>
      <c r="I19" s="166"/>
      <c r="J19" s="166"/>
      <c r="K19" s="167"/>
      <c r="L19" s="168"/>
    </row>
    <row r="20" spans="1:14" s="4" customFormat="1" ht="17.25" customHeight="1" x14ac:dyDescent="0.25">
      <c r="A20" s="15" t="s">
        <v>175</v>
      </c>
      <c r="B20" s="9"/>
      <c r="C20" s="58"/>
      <c r="D20" s="169">
        <v>0</v>
      </c>
      <c r="E20" s="24">
        <v>0</v>
      </c>
      <c r="F20" s="24">
        <v>0</v>
      </c>
      <c r="G20" s="24">
        <v>0</v>
      </c>
      <c r="H20" s="24">
        <v>0</v>
      </c>
      <c r="I20" s="24">
        <v>23682</v>
      </c>
      <c r="J20" s="24">
        <f>SUM(D20:I20)</f>
        <v>23682</v>
      </c>
      <c r="K20" s="106">
        <v>1923</v>
      </c>
      <c r="L20" s="170">
        <f>+J20+K20</f>
        <v>25605</v>
      </c>
    </row>
    <row r="21" spans="1:14" s="4" customFormat="1" ht="17.25" customHeight="1" x14ac:dyDescent="0.25">
      <c r="A21" s="14" t="s">
        <v>110</v>
      </c>
      <c r="B21" s="9"/>
      <c r="C21" s="58"/>
      <c r="D21" s="169"/>
      <c r="E21" s="24"/>
      <c r="F21" s="24"/>
      <c r="G21" s="24"/>
      <c r="H21" s="24"/>
      <c r="I21" s="24"/>
      <c r="J21" s="24"/>
      <c r="K21" s="106"/>
      <c r="L21" s="170"/>
    </row>
    <row r="22" spans="1:14" s="4" customFormat="1" ht="17.25" customHeight="1" x14ac:dyDescent="0.25">
      <c r="A22" s="15" t="s">
        <v>100</v>
      </c>
      <c r="B22" s="9"/>
      <c r="C22" s="58"/>
      <c r="D22" s="171">
        <v>0</v>
      </c>
      <c r="E22" s="150">
        <v>0</v>
      </c>
      <c r="F22" s="150">
        <v>0</v>
      </c>
      <c r="G22" s="150">
        <v>2180</v>
      </c>
      <c r="H22" s="150">
        <v>0</v>
      </c>
      <c r="I22" s="150">
        <v>0</v>
      </c>
      <c r="J22" s="150">
        <f>SUM(D22:I22)</f>
        <v>2180</v>
      </c>
      <c r="K22" s="48">
        <v>825</v>
      </c>
      <c r="L22" s="172">
        <f>+J22+K22</f>
        <v>3005</v>
      </c>
      <c r="N22" s="121"/>
    </row>
    <row r="23" spans="1:14" s="4" customFormat="1" ht="17.25" customHeight="1" x14ac:dyDescent="0.25">
      <c r="A23" s="14" t="s">
        <v>55</v>
      </c>
      <c r="B23" s="9"/>
      <c r="C23" s="58"/>
      <c r="D23" s="24">
        <f t="shared" ref="D23:L23" si="0">SUM(D20:D22)</f>
        <v>0</v>
      </c>
      <c r="E23" s="24">
        <f t="shared" si="0"/>
        <v>0</v>
      </c>
      <c r="F23" s="24">
        <f t="shared" si="0"/>
        <v>0</v>
      </c>
      <c r="G23" s="24">
        <f t="shared" si="0"/>
        <v>2180</v>
      </c>
      <c r="H23" s="24">
        <f t="shared" si="0"/>
        <v>0</v>
      </c>
      <c r="I23" s="24">
        <f t="shared" si="0"/>
        <v>23682</v>
      </c>
      <c r="J23" s="24">
        <f t="shared" si="0"/>
        <v>25862</v>
      </c>
      <c r="K23" s="24">
        <f t="shared" si="0"/>
        <v>2748</v>
      </c>
      <c r="L23" s="24">
        <f t="shared" si="0"/>
        <v>28610</v>
      </c>
    </row>
    <row r="24" spans="1:14" s="4" customFormat="1" ht="17.25" customHeight="1" x14ac:dyDescent="0.25">
      <c r="A24" s="173" t="s">
        <v>176</v>
      </c>
      <c r="B24" s="9"/>
      <c r="C24" s="58"/>
      <c r="D24" s="24"/>
      <c r="E24" s="24"/>
      <c r="F24" s="24"/>
      <c r="G24" s="24"/>
      <c r="H24" s="24"/>
      <c r="I24" s="24"/>
      <c r="J24" s="24"/>
      <c r="K24" s="49"/>
      <c r="L24" s="144"/>
    </row>
    <row r="25" spans="1:14" s="4" customFormat="1" ht="17.25" customHeight="1" x14ac:dyDescent="0.25">
      <c r="A25" s="173"/>
      <c r="B25" s="9"/>
      <c r="C25" s="58"/>
      <c r="D25" s="24"/>
      <c r="E25" s="24"/>
      <c r="F25" s="24"/>
      <c r="G25" s="24"/>
      <c r="H25" s="24"/>
      <c r="I25" s="24"/>
      <c r="J25" s="24"/>
      <c r="K25" s="49"/>
      <c r="L25" s="144"/>
    </row>
    <row r="26" spans="1:14" s="4" customFormat="1" ht="17.25" customHeight="1" x14ac:dyDescent="0.25">
      <c r="A26" s="174" t="s">
        <v>105</v>
      </c>
      <c r="B26" s="9"/>
      <c r="C26" s="58"/>
      <c r="D26" s="24"/>
      <c r="E26" s="24"/>
      <c r="F26" s="24"/>
      <c r="G26" s="24"/>
      <c r="H26" s="24"/>
      <c r="I26" s="24"/>
      <c r="J26" s="24"/>
      <c r="K26" s="49"/>
      <c r="L26" s="144"/>
    </row>
    <row r="27" spans="1:14" s="4" customFormat="1" ht="17.25" customHeight="1" x14ac:dyDescent="0.25">
      <c r="A27" s="9" t="s">
        <v>111</v>
      </c>
      <c r="B27" s="9"/>
      <c r="C27" s="58"/>
      <c r="D27" s="164">
        <v>0</v>
      </c>
      <c r="E27" s="166">
        <v>0</v>
      </c>
      <c r="F27" s="166">
        <v>0</v>
      </c>
      <c r="G27" s="166">
        <v>1847</v>
      </c>
      <c r="H27" s="166">
        <v>0</v>
      </c>
      <c r="I27" s="166">
        <v>0</v>
      </c>
      <c r="J27" s="166">
        <f>SUM(D27:I27)</f>
        <v>1847</v>
      </c>
      <c r="K27" s="167">
        <v>0</v>
      </c>
      <c r="L27" s="175">
        <f>+J27+K27</f>
        <v>1847</v>
      </c>
    </row>
    <row r="28" spans="1:14" s="4" customFormat="1" ht="17.25" customHeight="1" x14ac:dyDescent="0.25">
      <c r="A28" s="9" t="s">
        <v>118</v>
      </c>
      <c r="B28" s="9"/>
      <c r="C28" s="58"/>
      <c r="D28" s="169"/>
      <c r="E28" s="24"/>
      <c r="F28" s="24"/>
      <c r="G28" s="24"/>
      <c r="H28" s="24"/>
      <c r="I28" s="24"/>
      <c r="J28" s="24"/>
      <c r="K28" s="106"/>
      <c r="L28" s="170"/>
    </row>
    <row r="29" spans="1:14" s="4" customFormat="1" ht="17.25" customHeight="1" x14ac:dyDescent="0.25">
      <c r="A29" s="9" t="s">
        <v>119</v>
      </c>
      <c r="B29" s="9"/>
      <c r="C29" s="58"/>
      <c r="D29" s="169">
        <v>8513</v>
      </c>
      <c r="E29" s="24">
        <v>77568</v>
      </c>
      <c r="F29" s="24">
        <v>0</v>
      </c>
      <c r="G29" s="24">
        <v>0</v>
      </c>
      <c r="H29" s="24">
        <v>0</v>
      </c>
      <c r="I29" s="24">
        <v>0</v>
      </c>
      <c r="J29" s="24">
        <f>SUM(D29:I29)</f>
        <v>86081</v>
      </c>
      <c r="K29" s="106">
        <v>0</v>
      </c>
      <c r="L29" s="170">
        <f>+J29+K29</f>
        <v>86081</v>
      </c>
    </row>
    <row r="30" spans="1:14" s="4" customFormat="1" ht="17.25" customHeight="1" x14ac:dyDescent="0.25">
      <c r="A30" s="9"/>
      <c r="B30" s="9"/>
      <c r="C30" s="58"/>
      <c r="D30" s="171"/>
      <c r="E30" s="150"/>
      <c r="F30" s="150"/>
      <c r="G30" s="150"/>
      <c r="H30" s="150"/>
      <c r="I30" s="150"/>
      <c r="J30" s="150"/>
      <c r="K30" s="48"/>
      <c r="L30" s="176"/>
    </row>
    <row r="31" spans="1:14" s="4" customFormat="1" ht="17.25" customHeight="1" x14ac:dyDescent="0.25">
      <c r="A31" s="9"/>
      <c r="B31" s="9"/>
      <c r="C31" s="58"/>
      <c r="D31" s="24">
        <f>SUM(D27:D30)</f>
        <v>8513</v>
      </c>
      <c r="E31" s="24">
        <f t="shared" ref="E31:L31" si="1">SUM(E27:E30)</f>
        <v>77568</v>
      </c>
      <c r="F31" s="24">
        <f t="shared" si="1"/>
        <v>0</v>
      </c>
      <c r="G31" s="24">
        <f t="shared" si="1"/>
        <v>1847</v>
      </c>
      <c r="H31" s="24">
        <f t="shared" si="1"/>
        <v>0</v>
      </c>
      <c r="I31" s="24">
        <f t="shared" si="1"/>
        <v>0</v>
      </c>
      <c r="J31" s="24">
        <f t="shared" si="1"/>
        <v>87928</v>
      </c>
      <c r="K31" s="24">
        <f t="shared" si="1"/>
        <v>0</v>
      </c>
      <c r="L31" s="24">
        <f t="shared" si="1"/>
        <v>87928</v>
      </c>
    </row>
    <row r="32" spans="1:14" s="4" customFormat="1" ht="17.25" customHeight="1" x14ac:dyDescent="0.25">
      <c r="A32" s="9"/>
      <c r="B32" s="9"/>
      <c r="C32" s="58"/>
      <c r="D32" s="24"/>
      <c r="E32" s="24"/>
      <c r="F32" s="24"/>
      <c r="G32" s="24"/>
      <c r="H32" s="24"/>
      <c r="I32" s="24"/>
      <c r="J32" s="24"/>
      <c r="K32" s="49"/>
      <c r="L32" s="144"/>
    </row>
    <row r="33" spans="1:13" ht="17.25" customHeight="1" thickBot="1" x14ac:dyDescent="0.3">
      <c r="A33" s="14" t="s">
        <v>159</v>
      </c>
      <c r="B33" s="9"/>
      <c r="C33" s="58"/>
      <c r="D33" s="134">
        <f t="shared" ref="D33:L33" si="2">+D17+D23+D31</f>
        <v>93691</v>
      </c>
      <c r="E33" s="134">
        <f t="shared" si="2"/>
        <v>275836</v>
      </c>
      <c r="F33" s="134">
        <f t="shared" si="2"/>
        <v>-231</v>
      </c>
      <c r="G33" s="134">
        <f t="shared" si="2"/>
        <v>12294</v>
      </c>
      <c r="H33" s="134">
        <f t="shared" si="2"/>
        <v>-23244</v>
      </c>
      <c r="I33" s="134">
        <f t="shared" si="2"/>
        <v>237869</v>
      </c>
      <c r="J33" s="134">
        <f t="shared" si="2"/>
        <v>596215</v>
      </c>
      <c r="K33" s="134">
        <f t="shared" si="2"/>
        <v>84978</v>
      </c>
      <c r="L33" s="134">
        <f t="shared" si="2"/>
        <v>681193</v>
      </c>
    </row>
    <row r="34" spans="1:13" s="4" customFormat="1" ht="17.25" customHeight="1" x14ac:dyDescent="0.25">
      <c r="A34" s="9"/>
      <c r="B34" s="9"/>
      <c r="C34" s="58"/>
      <c r="D34" s="24"/>
      <c r="E34" s="24"/>
      <c r="F34" s="24"/>
      <c r="G34" s="24"/>
      <c r="H34" s="24"/>
      <c r="I34" s="24"/>
      <c r="J34" s="24"/>
      <c r="K34" s="24"/>
      <c r="L34" s="24"/>
    </row>
    <row r="35" spans="1:13" ht="17.25" customHeight="1" x14ac:dyDescent="0.25">
      <c r="A35" s="9"/>
      <c r="B35" s="9"/>
      <c r="C35" s="9"/>
      <c r="D35" s="9"/>
      <c r="E35" s="9"/>
      <c r="F35" s="9"/>
      <c r="G35" s="9"/>
      <c r="H35" s="9"/>
      <c r="I35" s="20"/>
      <c r="J35" s="20"/>
      <c r="K35" s="9"/>
      <c r="L35" s="9"/>
    </row>
    <row r="36" spans="1:13" s="4" customFormat="1" ht="17.25" customHeight="1" x14ac:dyDescent="0.25">
      <c r="A36" s="14" t="s">
        <v>151</v>
      </c>
      <c r="B36" s="9"/>
      <c r="C36" s="58"/>
      <c r="D36" s="24">
        <v>108453</v>
      </c>
      <c r="E36" s="143">
        <v>486025</v>
      </c>
      <c r="F36" s="143">
        <v>-231</v>
      </c>
      <c r="G36" s="143">
        <v>22738</v>
      </c>
      <c r="H36" s="143">
        <v>0</v>
      </c>
      <c r="I36" s="24">
        <v>285972</v>
      </c>
      <c r="J36" s="24">
        <f>SUM(D36:I36)</f>
        <v>902957</v>
      </c>
      <c r="K36" s="102">
        <v>100404</v>
      </c>
      <c r="L36" s="49">
        <f>+J36+K36</f>
        <v>1003361</v>
      </c>
    </row>
    <row r="37" spans="1:13" s="4" customFormat="1" ht="17.25" customHeight="1" x14ac:dyDescent="0.25">
      <c r="A37" s="14"/>
      <c r="B37" s="9"/>
      <c r="C37" s="58"/>
      <c r="D37" s="24"/>
      <c r="E37" s="143"/>
      <c r="F37" s="143"/>
      <c r="G37" s="143"/>
      <c r="H37" s="143"/>
      <c r="I37" s="24"/>
      <c r="J37" s="24"/>
      <c r="K37" s="49"/>
      <c r="L37" s="12"/>
    </row>
    <row r="38" spans="1:13" s="4" customFormat="1" ht="17.25" customHeight="1" x14ac:dyDescent="0.25">
      <c r="A38" s="14" t="s">
        <v>109</v>
      </c>
      <c r="B38" s="9"/>
      <c r="C38" s="58"/>
      <c r="D38" s="164"/>
      <c r="E38" s="165"/>
      <c r="F38" s="165"/>
      <c r="G38" s="165"/>
      <c r="H38" s="165"/>
      <c r="I38" s="166"/>
      <c r="J38" s="166"/>
      <c r="K38" s="167"/>
      <c r="L38" s="168"/>
    </row>
    <row r="39" spans="1:13" s="4" customFormat="1" ht="17.25" customHeight="1" x14ac:dyDescent="0.25">
      <c r="A39" s="15" t="s">
        <v>175</v>
      </c>
      <c r="B39" s="9"/>
      <c r="C39" s="58"/>
      <c r="D39" s="169">
        <v>0</v>
      </c>
      <c r="E39" s="24">
        <v>0</v>
      </c>
      <c r="F39" s="24">
        <v>0</v>
      </c>
      <c r="G39" s="24">
        <v>0</v>
      </c>
      <c r="H39" s="24">
        <v>0</v>
      </c>
      <c r="I39" s="24">
        <f>IS2014_Q1!J33</f>
        <v>-2989</v>
      </c>
      <c r="J39" s="24">
        <f>SUM(D39:I39)</f>
        <v>-2989</v>
      </c>
      <c r="K39" s="106">
        <f>IS2014_Q1!J34</f>
        <v>3176</v>
      </c>
      <c r="L39" s="170">
        <f>J39+K39</f>
        <v>187</v>
      </c>
    </row>
    <row r="40" spans="1:13" s="4" customFormat="1" ht="17.25" customHeight="1" x14ac:dyDescent="0.25">
      <c r="A40" s="14" t="s">
        <v>110</v>
      </c>
      <c r="B40" s="9"/>
      <c r="C40" s="58"/>
      <c r="D40" s="169"/>
      <c r="E40" s="24"/>
      <c r="F40" s="24"/>
      <c r="G40" s="24"/>
      <c r="H40" s="24"/>
      <c r="I40" s="24"/>
      <c r="J40" s="24"/>
      <c r="K40" s="106"/>
      <c r="L40" s="170"/>
    </row>
    <row r="41" spans="1:13" s="4" customFormat="1" ht="17.25" customHeight="1" x14ac:dyDescent="0.25">
      <c r="A41" s="15" t="s">
        <v>100</v>
      </c>
      <c r="B41" s="9"/>
      <c r="C41" s="58"/>
      <c r="D41" s="169">
        <v>0</v>
      </c>
      <c r="E41" s="24">
        <v>0</v>
      </c>
      <c r="F41" s="24">
        <v>0</v>
      </c>
      <c r="G41" s="24">
        <v>1900</v>
      </c>
      <c r="H41" s="24">
        <v>0</v>
      </c>
      <c r="I41" s="24">
        <v>0</v>
      </c>
      <c r="J41" s="24">
        <f>SUM(D41:I41)</f>
        <v>1900</v>
      </c>
      <c r="K41" s="106">
        <v>-337</v>
      </c>
      <c r="L41" s="170">
        <f>J41+K41</f>
        <v>1563</v>
      </c>
    </row>
    <row r="42" spans="1:13" s="4" customFormat="1" ht="17.25" customHeight="1" x14ac:dyDescent="0.25">
      <c r="A42" s="9" t="s">
        <v>177</v>
      </c>
      <c r="B42" s="9"/>
      <c r="C42" s="58"/>
      <c r="D42" s="171">
        <v>0</v>
      </c>
      <c r="E42" s="150">
        <v>0</v>
      </c>
      <c r="F42" s="150">
        <v>0</v>
      </c>
      <c r="G42" s="150">
        <v>-43</v>
      </c>
      <c r="H42" s="150">
        <v>0</v>
      </c>
      <c r="I42" s="150">
        <v>0</v>
      </c>
      <c r="J42" s="150">
        <f>SUM(D42:I42)</f>
        <v>-43</v>
      </c>
      <c r="K42" s="150">
        <v>0</v>
      </c>
      <c r="L42" s="177">
        <f>J42+K42</f>
        <v>-43</v>
      </c>
    </row>
    <row r="43" spans="1:13" s="4" customFormat="1" ht="17.25" customHeight="1" x14ac:dyDescent="0.25">
      <c r="A43" s="14" t="s">
        <v>55</v>
      </c>
      <c r="B43" s="9"/>
      <c r="C43" s="58"/>
      <c r="D43" s="24">
        <f>SUM(D39:D42)</f>
        <v>0</v>
      </c>
      <c r="E43" s="24">
        <f t="shared" ref="E43:L43" si="3">SUM(E39:E42)</f>
        <v>0</v>
      </c>
      <c r="F43" s="24">
        <f t="shared" si="3"/>
        <v>0</v>
      </c>
      <c r="G43" s="24">
        <f t="shared" si="3"/>
        <v>1857</v>
      </c>
      <c r="H43" s="24">
        <f t="shared" si="3"/>
        <v>0</v>
      </c>
      <c r="I43" s="24">
        <f t="shared" si="3"/>
        <v>-2989</v>
      </c>
      <c r="J43" s="24">
        <f t="shared" si="3"/>
        <v>-1132</v>
      </c>
      <c r="K43" s="24">
        <f t="shared" si="3"/>
        <v>2839</v>
      </c>
      <c r="L43" s="24">
        <f t="shared" si="3"/>
        <v>1707</v>
      </c>
      <c r="M43" s="24"/>
    </row>
    <row r="44" spans="1:13" s="4" customFormat="1" ht="17.25" customHeight="1" x14ac:dyDescent="0.25">
      <c r="A44" s="173" t="s">
        <v>176</v>
      </c>
      <c r="B44" s="9"/>
      <c r="C44" s="58"/>
      <c r="D44" s="24"/>
      <c r="E44" s="24"/>
      <c r="F44" s="24"/>
      <c r="G44" s="24"/>
      <c r="H44" s="24"/>
      <c r="I44" s="24"/>
      <c r="J44" s="24"/>
      <c r="K44" s="106"/>
      <c r="L44" s="106"/>
    </row>
    <row r="45" spans="1:13" s="4" customFormat="1" ht="17.25" customHeight="1" x14ac:dyDescent="0.25">
      <c r="A45" s="173"/>
      <c r="B45" s="9"/>
      <c r="C45" s="58"/>
      <c r="D45" s="24"/>
      <c r="E45" s="24"/>
      <c r="F45" s="24"/>
      <c r="G45" s="24"/>
      <c r="H45" s="24"/>
      <c r="I45" s="24"/>
      <c r="J45" s="24"/>
      <c r="K45" s="106"/>
      <c r="L45" s="106"/>
    </row>
    <row r="46" spans="1:13" s="4" customFormat="1" ht="17.25" customHeight="1" x14ac:dyDescent="0.25">
      <c r="A46" s="174" t="s">
        <v>105</v>
      </c>
      <c r="B46" s="9"/>
      <c r="C46" s="58"/>
      <c r="D46" s="24"/>
      <c r="E46" s="24"/>
      <c r="F46" s="24"/>
      <c r="G46" s="24"/>
      <c r="H46" s="24"/>
      <c r="I46" s="24"/>
      <c r="J46" s="24"/>
      <c r="K46" s="106"/>
      <c r="L46" s="106"/>
    </row>
    <row r="47" spans="1:13" s="4" customFormat="1" ht="17.25" customHeight="1" x14ac:dyDescent="0.25">
      <c r="A47" s="9" t="s">
        <v>115</v>
      </c>
      <c r="B47" s="9"/>
      <c r="C47" s="139" t="s">
        <v>190</v>
      </c>
      <c r="D47" s="164">
        <v>17</v>
      </c>
      <c r="E47" s="166">
        <v>118</v>
      </c>
      <c r="F47" s="166">
        <v>0</v>
      </c>
      <c r="G47" s="166">
        <v>0</v>
      </c>
      <c r="H47" s="166">
        <v>0</v>
      </c>
      <c r="I47" s="166">
        <v>0</v>
      </c>
      <c r="J47" s="166">
        <f>SUM(D47:I47)</f>
        <v>135</v>
      </c>
      <c r="K47" s="166">
        <v>0</v>
      </c>
      <c r="L47" s="178">
        <f>+J47+K47</f>
        <v>135</v>
      </c>
    </row>
    <row r="48" spans="1:13" s="4" customFormat="1" ht="17.25" customHeight="1" x14ac:dyDescent="0.25">
      <c r="A48" s="9" t="s">
        <v>111</v>
      </c>
      <c r="B48" s="9"/>
      <c r="C48" s="139"/>
      <c r="D48" s="169">
        <v>0</v>
      </c>
      <c r="E48" s="24">
        <v>0</v>
      </c>
      <c r="F48" s="24">
        <v>0</v>
      </c>
      <c r="G48" s="24">
        <v>-2501</v>
      </c>
      <c r="H48" s="24">
        <v>0</v>
      </c>
      <c r="I48" s="24">
        <v>0</v>
      </c>
      <c r="J48" s="24">
        <f>SUM(D48:I48)</f>
        <v>-2501</v>
      </c>
      <c r="K48" s="24">
        <v>0</v>
      </c>
      <c r="L48" s="179">
        <f>+J48+K48</f>
        <v>-2501</v>
      </c>
    </row>
    <row r="49" spans="1:12" s="4" customFormat="1" ht="17.25" customHeight="1" x14ac:dyDescent="0.25">
      <c r="A49" s="9" t="s">
        <v>113</v>
      </c>
      <c r="B49" s="9"/>
      <c r="C49" s="139"/>
      <c r="D49" s="169"/>
      <c r="E49" s="24"/>
      <c r="F49" s="24"/>
      <c r="G49" s="24"/>
      <c r="H49" s="24"/>
      <c r="I49" s="24"/>
      <c r="J49" s="24"/>
      <c r="K49" s="24"/>
      <c r="L49" s="179"/>
    </row>
    <row r="50" spans="1:12" s="4" customFormat="1" ht="17.25" customHeight="1" x14ac:dyDescent="0.25">
      <c r="A50" s="9" t="s">
        <v>114</v>
      </c>
      <c r="B50" s="9"/>
      <c r="C50" s="139"/>
      <c r="D50" s="169">
        <v>0</v>
      </c>
      <c r="E50" s="24">
        <v>76</v>
      </c>
      <c r="F50" s="24">
        <v>0</v>
      </c>
      <c r="G50" s="24">
        <v>-76</v>
      </c>
      <c r="H50" s="24">
        <v>0</v>
      </c>
      <c r="I50" s="24">
        <v>0</v>
      </c>
      <c r="J50" s="24">
        <f>SUM(D50:I50)</f>
        <v>0</v>
      </c>
      <c r="K50" s="24">
        <v>0</v>
      </c>
      <c r="L50" s="179">
        <f>+J50+K50</f>
        <v>0</v>
      </c>
    </row>
    <row r="51" spans="1:12" ht="17.25" customHeight="1" x14ac:dyDescent="0.25">
      <c r="A51" s="9"/>
      <c r="B51" s="9"/>
      <c r="C51" s="58"/>
      <c r="D51" s="171"/>
      <c r="E51" s="150"/>
      <c r="F51" s="150"/>
      <c r="G51" s="150"/>
      <c r="H51" s="150"/>
      <c r="I51" s="150"/>
      <c r="J51" s="150"/>
      <c r="K51" s="150"/>
      <c r="L51" s="177"/>
    </row>
    <row r="52" spans="1:12" ht="17.25" customHeight="1" x14ac:dyDescent="0.25">
      <c r="A52" s="9"/>
      <c r="B52" s="9"/>
      <c r="C52" s="58"/>
      <c r="D52" s="24">
        <f t="shared" ref="D52:J52" si="4">SUM(D47:D50)</f>
        <v>17</v>
      </c>
      <c r="E52" s="24">
        <f t="shared" si="4"/>
        <v>194</v>
      </c>
      <c r="F52" s="24">
        <f t="shared" si="4"/>
        <v>0</v>
      </c>
      <c r="G52" s="24">
        <f t="shared" si="4"/>
        <v>-2577</v>
      </c>
      <c r="H52" s="24">
        <f t="shared" si="4"/>
        <v>0</v>
      </c>
      <c r="I52" s="24">
        <f t="shared" si="4"/>
        <v>0</v>
      </c>
      <c r="J52" s="24">
        <f t="shared" si="4"/>
        <v>-2366</v>
      </c>
      <c r="K52" s="24">
        <v>0</v>
      </c>
      <c r="L52" s="24">
        <f>SUM(L47:L50)</f>
        <v>-2366</v>
      </c>
    </row>
    <row r="53" spans="1:12" ht="17.25" customHeight="1" x14ac:dyDescent="0.25">
      <c r="A53" s="9"/>
      <c r="B53" s="9"/>
      <c r="C53" s="58"/>
      <c r="D53" s="24"/>
      <c r="E53" s="24"/>
      <c r="F53" s="24"/>
      <c r="G53" s="24"/>
      <c r="H53" s="24"/>
      <c r="I53" s="24"/>
      <c r="J53" s="24"/>
      <c r="K53" s="24"/>
      <c r="L53" s="24"/>
    </row>
    <row r="54" spans="1:12" ht="17.25" customHeight="1" thickBot="1" x14ac:dyDescent="0.3">
      <c r="A54" s="14" t="s">
        <v>152</v>
      </c>
      <c r="B54" s="9"/>
      <c r="C54" s="58"/>
      <c r="D54" s="134">
        <f t="shared" ref="D54:L54" si="5">+D36+D43+D52</f>
        <v>108470</v>
      </c>
      <c r="E54" s="134">
        <f t="shared" si="5"/>
        <v>486219</v>
      </c>
      <c r="F54" s="134">
        <f t="shared" si="5"/>
        <v>-231</v>
      </c>
      <c r="G54" s="134">
        <f t="shared" si="5"/>
        <v>22018</v>
      </c>
      <c r="H54" s="134">
        <f t="shared" si="5"/>
        <v>0</v>
      </c>
      <c r="I54" s="134">
        <f t="shared" si="5"/>
        <v>282983</v>
      </c>
      <c r="J54" s="134">
        <f t="shared" si="5"/>
        <v>899459</v>
      </c>
      <c r="K54" s="134">
        <f t="shared" si="5"/>
        <v>103243</v>
      </c>
      <c r="L54" s="134">
        <f t="shared" si="5"/>
        <v>1002702</v>
      </c>
    </row>
    <row r="55" spans="1:12" s="4" customFormat="1" ht="17.25" customHeight="1" x14ac:dyDescent="0.25">
      <c r="A55" s="9"/>
      <c r="B55" s="9"/>
      <c r="C55" s="58"/>
      <c r="D55" s="24"/>
      <c r="E55" s="24"/>
      <c r="F55" s="24"/>
      <c r="G55" s="24"/>
      <c r="H55" s="24"/>
      <c r="I55" s="24"/>
      <c r="J55" s="24"/>
      <c r="K55" s="49"/>
      <c r="L55" s="49"/>
    </row>
    <row r="56" spans="1:12" ht="17.25" customHeight="1" x14ac:dyDescent="0.25">
      <c r="A56" s="15"/>
      <c r="B56" s="15"/>
      <c r="C56" s="15"/>
      <c r="D56" s="15"/>
      <c r="E56" s="15"/>
      <c r="F56" s="15"/>
      <c r="G56" s="15"/>
      <c r="H56" s="15"/>
      <c r="I56" s="15"/>
      <c r="J56" s="15"/>
      <c r="K56" s="49"/>
      <c r="L56" s="144"/>
    </row>
    <row r="57" spans="1:12" ht="17.25" customHeight="1" x14ac:dyDescent="0.25">
      <c r="A57" s="205" t="s">
        <v>153</v>
      </c>
      <c r="B57" s="205"/>
      <c r="C57" s="205"/>
      <c r="D57" s="205"/>
      <c r="E57" s="205"/>
      <c r="F57" s="205"/>
      <c r="G57" s="205"/>
      <c r="H57" s="205"/>
      <c r="I57" s="205"/>
      <c r="J57" s="205"/>
      <c r="K57" s="206"/>
      <c r="L57" s="206"/>
    </row>
    <row r="58" spans="1:12" ht="18.75" customHeight="1" x14ac:dyDescent="0.25">
      <c r="A58" s="205"/>
      <c r="B58" s="205"/>
      <c r="C58" s="205"/>
      <c r="D58" s="205"/>
      <c r="E58" s="205"/>
      <c r="F58" s="205"/>
      <c r="G58" s="205"/>
      <c r="H58" s="205"/>
      <c r="I58" s="205"/>
      <c r="J58" s="205"/>
      <c r="K58" s="206"/>
      <c r="L58" s="206"/>
    </row>
    <row r="59" spans="1:12" ht="9" customHeight="1" x14ac:dyDescent="0.25">
      <c r="A59" s="205"/>
      <c r="B59" s="205"/>
      <c r="C59" s="205"/>
      <c r="D59" s="205"/>
      <c r="E59" s="205"/>
      <c r="F59" s="205"/>
      <c r="G59" s="205"/>
      <c r="H59" s="205"/>
      <c r="I59" s="205"/>
      <c r="J59" s="205"/>
      <c r="K59" s="206"/>
      <c r="L59" s="206"/>
    </row>
    <row r="60" spans="1:12" x14ac:dyDescent="0.25">
      <c r="D60" s="7"/>
      <c r="E60" s="7"/>
      <c r="F60" s="7"/>
      <c r="G60" s="7"/>
      <c r="H60" s="7"/>
      <c r="I60" s="7"/>
      <c r="J60" s="7"/>
      <c r="K60" s="7"/>
    </row>
    <row r="61" spans="1:12" x14ac:dyDescent="0.25">
      <c r="D61" s="7"/>
      <c r="E61" s="7"/>
      <c r="F61" s="7"/>
      <c r="G61" s="7"/>
      <c r="H61" s="7"/>
      <c r="I61" s="7"/>
      <c r="J61" s="7"/>
      <c r="K61" s="7"/>
    </row>
    <row r="62" spans="1:12" x14ac:dyDescent="0.25">
      <c r="D62" s="7"/>
      <c r="E62" s="7"/>
      <c r="F62" s="7"/>
      <c r="G62" s="7"/>
      <c r="H62" s="7"/>
      <c r="I62" s="7"/>
      <c r="J62" s="7"/>
    </row>
    <row r="63" spans="1:12" x14ac:dyDescent="0.25">
      <c r="D63" s="7"/>
      <c r="E63" s="7"/>
      <c r="F63" s="7"/>
      <c r="G63" s="7"/>
      <c r="H63" s="7"/>
      <c r="I63" s="7"/>
      <c r="J63" s="7"/>
    </row>
    <row r="64" spans="1:12" x14ac:dyDescent="0.25">
      <c r="D64" s="7"/>
      <c r="E64" s="7"/>
      <c r="F64" s="7"/>
      <c r="G64" s="7"/>
      <c r="H64" s="7"/>
      <c r="I64" s="7"/>
      <c r="J64" s="7"/>
    </row>
    <row r="65" spans="4:10" x14ac:dyDescent="0.25">
      <c r="D65" s="7"/>
      <c r="E65" s="7"/>
      <c r="F65" s="7"/>
      <c r="G65" s="7"/>
      <c r="H65" s="7"/>
      <c r="I65" s="7"/>
      <c r="J65" s="7"/>
    </row>
    <row r="66" spans="4:10" x14ac:dyDescent="0.25">
      <c r="D66" s="7"/>
      <c r="E66" s="7"/>
      <c r="F66" s="7"/>
      <c r="G66" s="7"/>
      <c r="H66" s="7"/>
      <c r="I66" s="7"/>
      <c r="J66" s="7"/>
    </row>
    <row r="67" spans="4:10" x14ac:dyDescent="0.25">
      <c r="D67" s="7"/>
      <c r="E67" s="7"/>
      <c r="F67" s="7"/>
      <c r="G67" s="7"/>
      <c r="H67" s="7"/>
      <c r="I67" s="7"/>
      <c r="J67" s="7"/>
    </row>
    <row r="68" spans="4:10" x14ac:dyDescent="0.25">
      <c r="D68" s="7"/>
      <c r="E68" s="7"/>
      <c r="F68" s="7"/>
      <c r="G68" s="7"/>
      <c r="H68" s="7"/>
      <c r="I68" s="7"/>
      <c r="J68" s="7"/>
    </row>
    <row r="69" spans="4:10" x14ac:dyDescent="0.25">
      <c r="D69" s="7"/>
      <c r="E69" s="7"/>
      <c r="F69" s="7"/>
      <c r="G69" s="7"/>
      <c r="H69" s="7"/>
      <c r="I69" s="7"/>
      <c r="J69" s="7"/>
    </row>
    <row r="70" spans="4:10" x14ac:dyDescent="0.25">
      <c r="D70" s="7"/>
      <c r="E70" s="7"/>
      <c r="F70" s="7"/>
      <c r="G70" s="7"/>
      <c r="H70" s="7"/>
      <c r="I70" s="7"/>
      <c r="J70" s="7"/>
    </row>
    <row r="71" spans="4:10" x14ac:dyDescent="0.25">
      <c r="D71" s="7"/>
      <c r="E71" s="7"/>
      <c r="F71" s="7"/>
      <c r="G71" s="7"/>
      <c r="H71" s="7"/>
      <c r="I71" s="7"/>
      <c r="J71" s="7"/>
    </row>
    <row r="72" spans="4:10" x14ac:dyDescent="0.25">
      <c r="D72" s="7"/>
      <c r="E72" s="7"/>
      <c r="F72" s="7"/>
      <c r="G72" s="7"/>
      <c r="H72" s="7"/>
      <c r="I72" s="7"/>
      <c r="J72" s="7"/>
    </row>
    <row r="73" spans="4:10" x14ac:dyDescent="0.25">
      <c r="D73" s="7"/>
      <c r="E73" s="7"/>
      <c r="F73" s="7"/>
      <c r="G73" s="7"/>
      <c r="H73" s="7"/>
      <c r="I73" s="7"/>
      <c r="J73" s="7"/>
    </row>
    <row r="74" spans="4:10" x14ac:dyDescent="0.25">
      <c r="D74" s="7"/>
      <c r="E74" s="7"/>
      <c r="F74" s="7"/>
      <c r="G74" s="7"/>
      <c r="H74" s="7"/>
      <c r="I74" s="7"/>
      <c r="J74" s="7"/>
    </row>
  </sheetData>
  <customSheetViews>
    <customSheetView guid="{F62C9C0A-9181-4C97-9EF4-959239371403}" scale="70" showPageBreaks="1" printArea="1" view="pageBreakPreview" showRuler="0" topLeftCell="A10">
      <selection activeCell="J17" sqref="J17"/>
      <pageMargins left="1" right="1" top="0.98425196850393704" bottom="0.74803149606299213" header="0.51181102362204722" footer="0.51181102362204722"/>
      <pageSetup paperSize="9" scale="89" orientation="portrait" useFirstPageNumber="1" r:id="rId1"/>
      <headerFooter alignWithMargins="0"/>
    </customSheetView>
    <customSheetView guid="{A3CE3D8A-66EA-4635-B9AF-660E6A501EEC}" scale="70" showPageBreaks="1" printArea="1" hiddenRows="1" view="pageBreakPreview" showRuler="0">
      <selection activeCell="A32" sqref="A32"/>
      <pageMargins left="1" right="1" top="0.98425196850393704" bottom="0.74803149606299213" header="0.51181102362204722" footer="0.51181102362204722"/>
      <pageSetup paperSize="9" scale="89" orientation="portrait" useFirstPageNumber="1" r:id="rId2"/>
      <headerFooter alignWithMargins="0"/>
    </customSheetView>
  </customSheetViews>
  <mergeCells count="1">
    <mergeCell ref="A57:L59"/>
  </mergeCells>
  <phoneticPr fontId="0" type="noConversion"/>
  <printOptions horizontalCentered="1"/>
  <pageMargins left="0" right="0" top="0.5" bottom="0.5" header="0.511811023622047" footer="0.511811023622047"/>
  <pageSetup paperSize="9" scale="61" orientation="portrait" useFirstPageNumber="1"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topLeftCell="A46" zoomScale="90" zoomScaleNormal="90" zoomScaleSheetLayoutView="70" workbookViewId="0">
      <selection activeCell="I91" sqref="I91"/>
    </sheetView>
  </sheetViews>
  <sheetFormatPr defaultColWidth="9" defaultRowHeight="15.75" x14ac:dyDescent="0.25"/>
  <cols>
    <col min="1" max="1" width="3.625" style="1" customWidth="1"/>
    <col min="2" max="4" width="9" style="1"/>
    <col min="5" max="5" width="14.125" style="1" customWidth="1"/>
    <col min="6" max="6" width="6.125" style="1" customWidth="1"/>
    <col min="7" max="7" width="5" style="5" customWidth="1"/>
    <col min="8" max="8" width="9.125" style="6" customWidth="1"/>
    <col min="9" max="9" width="9.125" style="1" customWidth="1"/>
    <col min="10" max="10" width="16.375" style="1" customWidth="1"/>
    <col min="11" max="11" width="2.625" style="1" customWidth="1"/>
    <col min="12" max="12" width="15.875" style="9" customWidth="1"/>
    <col min="13" max="14" width="9" style="1"/>
    <col min="15" max="15" width="14.875" style="1" bestFit="1" customWidth="1"/>
    <col min="16" max="16" width="9.375" style="1" bestFit="1" customWidth="1"/>
    <col min="17" max="17" width="11.875" style="1" bestFit="1" customWidth="1"/>
    <col min="18" max="18" width="14" style="1" bestFit="1" customWidth="1"/>
    <col min="19" max="16384" width="9" style="1"/>
  </cols>
  <sheetData>
    <row r="1" spans="1:18" x14ac:dyDescent="0.25">
      <c r="A1" s="72" t="s">
        <v>13</v>
      </c>
      <c r="B1" s="73"/>
      <c r="C1" s="73"/>
      <c r="D1" s="73"/>
      <c r="E1" s="73"/>
      <c r="F1" s="73"/>
      <c r="G1" s="73"/>
      <c r="H1" s="74"/>
      <c r="I1" s="75"/>
      <c r="J1" s="75"/>
      <c r="K1" s="75"/>
      <c r="L1" s="13"/>
    </row>
    <row r="2" spans="1:18" x14ac:dyDescent="0.25">
      <c r="A2" s="8" t="s">
        <v>25</v>
      </c>
      <c r="B2" s="73"/>
      <c r="C2" s="73"/>
      <c r="D2" s="73"/>
      <c r="E2" s="73"/>
      <c r="F2" s="73"/>
      <c r="G2" s="73"/>
      <c r="H2" s="74"/>
      <c r="I2" s="75"/>
      <c r="J2" s="75"/>
      <c r="K2" s="75"/>
      <c r="L2" s="13"/>
    </row>
    <row r="3" spans="1:18" x14ac:dyDescent="0.25">
      <c r="A3" s="76" t="s">
        <v>9</v>
      </c>
      <c r="B3" s="75"/>
      <c r="C3" s="75"/>
      <c r="D3" s="75"/>
      <c r="E3" s="75"/>
      <c r="F3" s="75"/>
      <c r="G3" s="75"/>
      <c r="H3" s="74"/>
      <c r="I3" s="75"/>
      <c r="J3" s="75"/>
      <c r="K3" s="75"/>
      <c r="L3" s="13"/>
    </row>
    <row r="4" spans="1:18" ht="9" customHeight="1" x14ac:dyDescent="0.25">
      <c r="A4" s="75"/>
      <c r="B4" s="75"/>
      <c r="C4" s="75"/>
      <c r="D4" s="75"/>
      <c r="E4" s="75"/>
      <c r="F4" s="75"/>
      <c r="G4" s="75"/>
      <c r="H4" s="74"/>
      <c r="I4" s="75"/>
      <c r="J4" s="75"/>
      <c r="K4" s="75"/>
      <c r="L4" s="13"/>
    </row>
    <row r="5" spans="1:18" x14ac:dyDescent="0.25">
      <c r="A5" s="76" t="s">
        <v>64</v>
      </c>
      <c r="B5" s="73"/>
      <c r="C5" s="73"/>
      <c r="D5" s="75"/>
      <c r="E5" s="75"/>
      <c r="F5" s="75"/>
      <c r="G5" s="75"/>
      <c r="H5" s="74"/>
      <c r="I5" s="75"/>
      <c r="J5" s="75"/>
      <c r="K5" s="75"/>
      <c r="L5" s="13"/>
    </row>
    <row r="6" spans="1:18" x14ac:dyDescent="0.25">
      <c r="A6" s="77" t="s">
        <v>149</v>
      </c>
      <c r="B6" s="78"/>
      <c r="C6" s="78"/>
      <c r="D6" s="2"/>
      <c r="E6" s="2"/>
      <c r="F6" s="2"/>
      <c r="G6" s="2"/>
      <c r="H6" s="79"/>
      <c r="I6" s="2"/>
      <c r="J6" s="2"/>
      <c r="K6" s="2"/>
      <c r="L6" s="15"/>
    </row>
    <row r="7" spans="1:18" ht="9" customHeight="1" x14ac:dyDescent="0.25">
      <c r="A7" s="77"/>
      <c r="B7" s="78"/>
      <c r="C7" s="78"/>
      <c r="D7" s="2"/>
      <c r="E7" s="2"/>
      <c r="F7" s="2"/>
      <c r="G7" s="2"/>
      <c r="H7" s="79"/>
      <c r="I7" s="2"/>
      <c r="J7" s="2"/>
      <c r="K7" s="2"/>
      <c r="L7" s="15"/>
    </row>
    <row r="8" spans="1:18" x14ac:dyDescent="0.25">
      <c r="A8" s="78"/>
      <c r="B8" s="78"/>
      <c r="C8" s="78"/>
      <c r="D8" s="2"/>
      <c r="E8" s="2"/>
      <c r="F8" s="2"/>
      <c r="G8" s="2"/>
      <c r="H8" s="88"/>
      <c r="I8" s="89"/>
      <c r="J8" s="207" t="s">
        <v>157</v>
      </c>
      <c r="K8" s="207"/>
      <c r="L8" s="207"/>
    </row>
    <row r="9" spans="1:18" s="8" customFormat="1" x14ac:dyDescent="0.25">
      <c r="H9" s="88"/>
      <c r="I9" s="147"/>
      <c r="J9" s="90" t="s">
        <v>145</v>
      </c>
      <c r="K9" s="147"/>
      <c r="L9" s="115" t="s">
        <v>146</v>
      </c>
    </row>
    <row r="10" spans="1:18" s="8" customFormat="1" x14ac:dyDescent="0.25">
      <c r="G10" s="86"/>
      <c r="H10" s="88"/>
      <c r="J10" s="88" t="s">
        <v>14</v>
      </c>
      <c r="L10" s="116" t="s">
        <v>14</v>
      </c>
    </row>
    <row r="11" spans="1:18" x14ac:dyDescent="0.25">
      <c r="G11" s="3"/>
      <c r="H11" s="88"/>
      <c r="L11" s="22" t="s">
        <v>107</v>
      </c>
      <c r="O11" s="6"/>
      <c r="P11" s="6"/>
      <c r="Q11" s="6"/>
      <c r="R11" s="6"/>
    </row>
    <row r="12" spans="1:18" s="4" customFormat="1" x14ac:dyDescent="0.25">
      <c r="A12" s="91" t="s">
        <v>21</v>
      </c>
      <c r="B12" s="9"/>
      <c r="C12" s="1"/>
      <c r="D12" s="1"/>
      <c r="E12" s="1"/>
      <c r="F12" s="1"/>
      <c r="G12" s="3"/>
      <c r="H12" s="92"/>
      <c r="I12" s="92"/>
      <c r="J12" s="23"/>
      <c r="K12" s="92"/>
      <c r="L12" s="23"/>
      <c r="O12" s="11"/>
      <c r="P12" s="11"/>
      <c r="Q12" s="11"/>
      <c r="R12" s="11"/>
    </row>
    <row r="13" spans="1:18" s="4" customFormat="1" ht="9.75" customHeight="1" x14ac:dyDescent="0.25">
      <c r="A13" s="93"/>
      <c r="B13" s="9"/>
      <c r="C13" s="1"/>
      <c r="D13" s="1"/>
      <c r="E13" s="1"/>
      <c r="F13" s="1"/>
      <c r="G13" s="3"/>
      <c r="H13" s="92"/>
      <c r="I13" s="92"/>
      <c r="K13" s="92"/>
      <c r="L13" s="23"/>
      <c r="O13" s="11"/>
      <c r="P13" s="11"/>
      <c r="Q13" s="11"/>
      <c r="R13" s="11"/>
    </row>
    <row r="14" spans="1:18" s="4" customFormat="1" x14ac:dyDescent="0.25">
      <c r="A14" s="93" t="s">
        <v>73</v>
      </c>
      <c r="B14" s="9"/>
      <c r="C14" s="1"/>
      <c r="D14" s="1"/>
      <c r="E14" s="1"/>
      <c r="F14" s="1"/>
      <c r="G14" s="3"/>
      <c r="H14" s="92"/>
      <c r="I14" s="92"/>
      <c r="J14" s="114"/>
      <c r="K14" s="92"/>
      <c r="L14" s="23"/>
      <c r="O14" s="11"/>
      <c r="P14" s="11"/>
      <c r="Q14" s="11"/>
      <c r="R14" s="11"/>
    </row>
    <row r="15" spans="1:18" s="4" customFormat="1" x14ac:dyDescent="0.25">
      <c r="A15" s="93"/>
      <c r="B15" s="9" t="s">
        <v>74</v>
      </c>
      <c r="C15" s="1"/>
      <c r="D15" s="1"/>
      <c r="E15" s="1"/>
      <c r="F15" s="1"/>
      <c r="G15" s="3"/>
      <c r="H15" s="92"/>
      <c r="I15" s="92"/>
      <c r="J15" s="114">
        <v>53</v>
      </c>
      <c r="K15" s="23"/>
      <c r="L15" s="114">
        <v>15489</v>
      </c>
      <c r="M15" s="12"/>
      <c r="O15" s="149"/>
      <c r="P15" s="11"/>
      <c r="Q15" s="11"/>
      <c r="R15" s="149"/>
    </row>
    <row r="16" spans="1:18" s="4" customFormat="1" x14ac:dyDescent="0.25">
      <c r="A16" s="93"/>
      <c r="B16" s="9" t="s">
        <v>201</v>
      </c>
      <c r="C16" s="1"/>
      <c r="D16" s="1"/>
      <c r="E16" s="1"/>
      <c r="F16" s="1"/>
      <c r="G16" s="3"/>
      <c r="H16" s="92"/>
      <c r="I16" s="191" t="s">
        <v>186</v>
      </c>
      <c r="J16" s="114">
        <v>0</v>
      </c>
      <c r="K16" s="23"/>
      <c r="L16" s="23">
        <v>10177</v>
      </c>
      <c r="M16" s="12"/>
      <c r="O16" s="149"/>
      <c r="P16" s="11"/>
      <c r="Q16" s="11"/>
      <c r="R16" s="149"/>
    </row>
    <row r="17" spans="1:18" s="4" customFormat="1" x14ac:dyDescent="0.25">
      <c r="A17" s="93" t="s">
        <v>17</v>
      </c>
      <c r="B17" s="9"/>
      <c r="C17" s="1"/>
      <c r="D17" s="1"/>
      <c r="E17" s="1"/>
      <c r="F17" s="1"/>
      <c r="G17" s="3"/>
      <c r="H17" s="94"/>
      <c r="I17" s="92"/>
      <c r="J17" s="23"/>
      <c r="K17" s="23"/>
      <c r="L17" s="23"/>
      <c r="M17" s="12"/>
      <c r="O17" s="11"/>
      <c r="P17" s="11"/>
      <c r="Q17" s="10"/>
      <c r="R17" s="11"/>
    </row>
    <row r="18" spans="1:18" s="4" customFormat="1" x14ac:dyDescent="0.25">
      <c r="A18" s="93"/>
      <c r="B18" s="9" t="s">
        <v>92</v>
      </c>
      <c r="C18" s="1"/>
      <c r="D18" s="1"/>
      <c r="E18" s="1"/>
      <c r="F18" s="1"/>
      <c r="G18" s="3"/>
      <c r="H18" s="94"/>
      <c r="I18" s="92"/>
      <c r="J18" s="23">
        <v>9308</v>
      </c>
      <c r="K18" s="23"/>
      <c r="L18" s="23">
        <v>13734</v>
      </c>
      <c r="M18" s="12"/>
      <c r="O18" s="11"/>
      <c r="P18" s="11"/>
      <c r="Q18" s="11"/>
      <c r="R18" s="11"/>
    </row>
    <row r="19" spans="1:18" s="4" customFormat="1" x14ac:dyDescent="0.25">
      <c r="A19" s="93"/>
      <c r="B19" s="9" t="s">
        <v>179</v>
      </c>
      <c r="C19" s="1"/>
      <c r="D19" s="1"/>
      <c r="E19" s="1"/>
      <c r="F19" s="1"/>
      <c r="G19" s="3"/>
      <c r="H19" s="94"/>
      <c r="I19" s="92"/>
      <c r="J19" s="23">
        <v>-69</v>
      </c>
      <c r="K19" s="23"/>
      <c r="L19" s="23">
        <v>0</v>
      </c>
      <c r="M19" s="12"/>
      <c r="O19" s="149"/>
      <c r="P19" s="11"/>
      <c r="Q19" s="11"/>
      <c r="R19" s="11"/>
    </row>
    <row r="20" spans="1:18" x14ac:dyDescent="0.25">
      <c r="A20" s="93"/>
      <c r="B20" s="9" t="s">
        <v>80</v>
      </c>
      <c r="G20" s="3"/>
      <c r="H20" s="94"/>
      <c r="I20" s="92"/>
      <c r="J20" s="23">
        <v>-937</v>
      </c>
      <c r="K20" s="23"/>
      <c r="L20" s="23">
        <v>-153</v>
      </c>
      <c r="M20" s="9"/>
      <c r="N20" s="4"/>
      <c r="O20" s="149"/>
      <c r="P20" s="11"/>
      <c r="Q20" s="6"/>
      <c r="R20" s="6"/>
    </row>
    <row r="21" spans="1:18" x14ac:dyDescent="0.25">
      <c r="A21" s="93"/>
      <c r="B21" s="9" t="s">
        <v>136</v>
      </c>
      <c r="G21" s="3"/>
      <c r="H21" s="94"/>
      <c r="I21" s="92"/>
      <c r="J21" s="23">
        <v>-8810</v>
      </c>
      <c r="K21" s="23"/>
      <c r="L21" s="23">
        <v>0</v>
      </c>
      <c r="M21" s="9"/>
      <c r="N21" s="4"/>
      <c r="O21" s="149"/>
      <c r="P21" s="11"/>
      <c r="Q21" s="6"/>
      <c r="R21" s="6"/>
    </row>
    <row r="22" spans="1:18" x14ac:dyDescent="0.25">
      <c r="A22" s="93"/>
      <c r="B22" s="9" t="s">
        <v>93</v>
      </c>
      <c r="G22" s="3"/>
      <c r="H22" s="94"/>
      <c r="I22" s="92"/>
      <c r="J22" s="23">
        <v>2501</v>
      </c>
      <c r="K22" s="23"/>
      <c r="L22" s="23">
        <v>1847</v>
      </c>
      <c r="M22" s="9"/>
      <c r="N22" s="4"/>
      <c r="O22" s="11"/>
      <c r="P22" s="11"/>
      <c r="Q22" s="6"/>
      <c r="R22" s="6"/>
    </row>
    <row r="23" spans="1:18" x14ac:dyDescent="0.25">
      <c r="A23" s="93"/>
      <c r="B23" s="100" t="s">
        <v>178</v>
      </c>
      <c r="G23" s="3"/>
      <c r="H23" s="94"/>
      <c r="I23" s="92"/>
      <c r="J23" s="23"/>
      <c r="K23" s="23"/>
      <c r="L23" s="24"/>
      <c r="M23" s="9"/>
      <c r="N23" s="4"/>
      <c r="O23" s="11"/>
      <c r="P23" s="11"/>
      <c r="Q23" s="6"/>
      <c r="R23" s="6"/>
    </row>
    <row r="24" spans="1:18" x14ac:dyDescent="0.25">
      <c r="A24" s="93"/>
      <c r="B24" s="100" t="s">
        <v>77</v>
      </c>
      <c r="G24" s="3"/>
      <c r="H24" s="94"/>
      <c r="I24" s="92"/>
      <c r="J24" s="23">
        <v>3397</v>
      </c>
      <c r="K24" s="23"/>
      <c r="L24" s="23">
        <v>2680</v>
      </c>
      <c r="M24" s="9"/>
      <c r="N24" s="4"/>
      <c r="O24" s="11"/>
      <c r="P24" s="11"/>
      <c r="Q24" s="6"/>
      <c r="R24" s="6"/>
    </row>
    <row r="25" spans="1:18" s="4" customFormat="1" x14ac:dyDescent="0.25">
      <c r="A25" s="93"/>
      <c r="B25" s="100" t="s">
        <v>78</v>
      </c>
      <c r="C25" s="1"/>
      <c r="D25" s="1"/>
      <c r="E25" s="1"/>
      <c r="F25" s="1"/>
      <c r="G25" s="3"/>
      <c r="H25" s="94"/>
      <c r="I25" s="191" t="s">
        <v>186</v>
      </c>
      <c r="J25" s="23">
        <v>0</v>
      </c>
      <c r="K25" s="23"/>
      <c r="L25" s="23">
        <v>918</v>
      </c>
      <c r="M25" s="12"/>
      <c r="O25" s="11"/>
      <c r="P25" s="11"/>
      <c r="Q25" s="11"/>
      <c r="R25" s="11"/>
    </row>
    <row r="26" spans="1:18" s="4" customFormat="1" ht="15.75" customHeight="1" x14ac:dyDescent="0.25">
      <c r="A26" s="93"/>
      <c r="B26" s="1" t="s">
        <v>34</v>
      </c>
      <c r="C26" s="1"/>
      <c r="D26" s="1"/>
      <c r="E26" s="1"/>
      <c r="F26" s="1"/>
      <c r="G26" s="3"/>
      <c r="H26" s="94"/>
      <c r="I26" s="92"/>
      <c r="J26" s="150">
        <v>-7</v>
      </c>
      <c r="K26" s="23"/>
      <c r="L26" s="150">
        <v>-261</v>
      </c>
      <c r="M26" s="12"/>
      <c r="O26" s="11"/>
      <c r="P26" s="11"/>
      <c r="Q26" s="11"/>
      <c r="R26" s="11"/>
    </row>
    <row r="27" spans="1:18" s="4" customFormat="1" x14ac:dyDescent="0.25">
      <c r="A27" s="91" t="s">
        <v>18</v>
      </c>
      <c r="B27" s="9"/>
      <c r="C27" s="1"/>
      <c r="D27" s="1"/>
      <c r="E27" s="1"/>
      <c r="F27" s="1"/>
      <c r="G27" s="3"/>
      <c r="H27" s="94"/>
      <c r="I27" s="92"/>
      <c r="J27" s="24">
        <f>SUM(J15:J26)</f>
        <v>5436</v>
      </c>
      <c r="K27" s="23"/>
      <c r="L27" s="24">
        <f>SUM(L15:L26)</f>
        <v>44431</v>
      </c>
      <c r="M27" s="12"/>
      <c r="O27" s="11"/>
      <c r="P27" s="11"/>
      <c r="Q27" s="11"/>
      <c r="R27" s="11"/>
    </row>
    <row r="28" spans="1:18" x14ac:dyDescent="0.25">
      <c r="A28" s="91"/>
      <c r="B28" s="9"/>
      <c r="G28" s="3"/>
      <c r="H28" s="94"/>
      <c r="I28" s="92"/>
      <c r="J28" s="24"/>
      <c r="K28" s="23"/>
      <c r="L28" s="24"/>
      <c r="M28" s="9"/>
      <c r="N28" s="4"/>
      <c r="O28" s="11"/>
      <c r="P28" s="11"/>
      <c r="Q28" s="6"/>
      <c r="R28" s="6"/>
    </row>
    <row r="29" spans="1:18" s="4" customFormat="1" x14ac:dyDescent="0.25">
      <c r="A29" s="91" t="s">
        <v>19</v>
      </c>
      <c r="B29" s="9"/>
      <c r="C29" s="1"/>
      <c r="D29" s="1"/>
      <c r="E29" s="1"/>
      <c r="F29" s="1"/>
      <c r="G29" s="3"/>
      <c r="H29" s="94"/>
      <c r="I29" s="10"/>
      <c r="J29" s="24"/>
      <c r="K29" s="24"/>
      <c r="L29" s="24"/>
      <c r="M29" s="12"/>
      <c r="O29" s="11"/>
      <c r="P29" s="11"/>
      <c r="Q29" s="11"/>
      <c r="R29" s="11"/>
    </row>
    <row r="30" spans="1:18" x14ac:dyDescent="0.25">
      <c r="A30" s="91"/>
      <c r="B30" s="1" t="s">
        <v>180</v>
      </c>
      <c r="G30" s="3"/>
      <c r="H30" s="94"/>
      <c r="I30" s="92"/>
      <c r="J30" s="23">
        <f>-4176</f>
        <v>-4176</v>
      </c>
      <c r="K30" s="23"/>
      <c r="L30" s="24">
        <v>-7066</v>
      </c>
      <c r="M30" s="9"/>
      <c r="N30" s="4"/>
      <c r="O30" s="149"/>
      <c r="P30" s="11"/>
      <c r="Q30" s="6"/>
      <c r="R30" s="11"/>
    </row>
    <row r="31" spans="1:18" ht="17.25" customHeight="1" x14ac:dyDescent="0.25">
      <c r="A31" s="95"/>
      <c r="B31" s="1" t="s">
        <v>181</v>
      </c>
      <c r="G31" s="3"/>
      <c r="H31" s="92"/>
      <c r="I31" s="92"/>
      <c r="J31" s="150">
        <f>4614</f>
        <v>4614</v>
      </c>
      <c r="K31" s="23"/>
      <c r="L31" s="150">
        <v>-25835</v>
      </c>
      <c r="M31" s="9"/>
      <c r="N31" s="4"/>
      <c r="O31" s="149"/>
      <c r="P31" s="11"/>
      <c r="Q31" s="6"/>
      <c r="R31" s="11"/>
    </row>
    <row r="32" spans="1:18" ht="15.75" customHeight="1" x14ac:dyDescent="0.25">
      <c r="A32" s="77" t="s">
        <v>50</v>
      </c>
      <c r="H32" s="92"/>
      <c r="I32" s="92"/>
      <c r="J32" s="24">
        <f>SUM(J27:J31)</f>
        <v>5874</v>
      </c>
      <c r="K32" s="23"/>
      <c r="L32" s="24">
        <f>SUM(L27:L31)</f>
        <v>11530</v>
      </c>
      <c r="M32" s="9"/>
      <c r="N32" s="4"/>
      <c r="O32" s="11"/>
      <c r="P32" s="11"/>
      <c r="Q32" s="6"/>
      <c r="R32" s="6"/>
    </row>
    <row r="33" spans="1:18" x14ac:dyDescent="0.25">
      <c r="A33" s="77"/>
      <c r="H33" s="92"/>
      <c r="I33" s="92"/>
      <c r="J33" s="23"/>
      <c r="K33" s="23"/>
      <c r="L33" s="24"/>
      <c r="M33" s="9"/>
      <c r="N33" s="4"/>
      <c r="O33" s="11"/>
      <c r="P33" s="11"/>
      <c r="Q33" s="6"/>
      <c r="R33" s="6"/>
    </row>
    <row r="34" spans="1:18" x14ac:dyDescent="0.25">
      <c r="A34" s="77"/>
      <c r="B34" s="1" t="s">
        <v>43</v>
      </c>
      <c r="H34" s="92"/>
      <c r="I34" s="92"/>
      <c r="J34" s="23">
        <v>-4371</v>
      </c>
      <c r="K34" s="23"/>
      <c r="L34" s="24">
        <v>-3598</v>
      </c>
      <c r="M34" s="9"/>
      <c r="N34" s="4"/>
      <c r="O34" s="11"/>
      <c r="P34" s="11"/>
      <c r="Q34" s="6"/>
      <c r="R34" s="6"/>
    </row>
    <row r="35" spans="1:18" x14ac:dyDescent="0.25">
      <c r="A35" s="77"/>
      <c r="B35" s="1" t="s">
        <v>127</v>
      </c>
      <c r="H35" s="92"/>
      <c r="I35" s="92"/>
      <c r="J35" s="23">
        <v>7</v>
      </c>
      <c r="K35" s="23"/>
      <c r="L35" s="24">
        <v>261</v>
      </c>
      <c r="M35" s="9"/>
      <c r="N35" s="4"/>
      <c r="O35" s="11"/>
      <c r="P35" s="11"/>
      <c r="Q35" s="6"/>
      <c r="R35" s="6"/>
    </row>
    <row r="36" spans="1:18" x14ac:dyDescent="0.25">
      <c r="A36" s="77"/>
      <c r="B36" s="1" t="s">
        <v>124</v>
      </c>
      <c r="H36" s="92"/>
      <c r="I36" s="92"/>
      <c r="J36" s="23">
        <v>-17</v>
      </c>
      <c r="K36" s="23"/>
      <c r="L36" s="24">
        <v>-17</v>
      </c>
      <c r="M36" s="9"/>
      <c r="N36" s="4"/>
      <c r="O36" s="11"/>
      <c r="P36" s="11"/>
      <c r="Q36" s="6"/>
      <c r="R36" s="6"/>
    </row>
    <row r="37" spans="1:18" x14ac:dyDescent="0.25">
      <c r="A37" s="77"/>
      <c r="B37" s="1" t="s">
        <v>128</v>
      </c>
      <c r="H37" s="92"/>
      <c r="I37" s="92"/>
      <c r="J37" s="23">
        <v>271</v>
      </c>
      <c r="K37" s="23"/>
      <c r="L37" s="24">
        <v>0</v>
      </c>
      <c r="M37" s="9"/>
      <c r="N37" s="4"/>
      <c r="O37" s="11"/>
      <c r="P37" s="11"/>
      <c r="Q37" s="6"/>
      <c r="R37" s="6"/>
    </row>
    <row r="38" spans="1:18" ht="5.25" customHeight="1" x14ac:dyDescent="0.25">
      <c r="A38" s="77"/>
      <c r="G38" s="3"/>
      <c r="H38" s="92"/>
      <c r="I38" s="92"/>
      <c r="J38" s="150"/>
      <c r="K38" s="23"/>
      <c r="L38" s="150"/>
      <c r="M38" s="9"/>
      <c r="N38" s="4"/>
      <c r="O38" s="11"/>
      <c r="P38" s="11"/>
      <c r="Q38" s="6"/>
      <c r="R38" s="6"/>
    </row>
    <row r="39" spans="1:18" x14ac:dyDescent="0.25">
      <c r="A39" s="77" t="s">
        <v>58</v>
      </c>
      <c r="H39" s="92"/>
      <c r="I39" s="92"/>
      <c r="J39" s="24">
        <f>SUM(J32:J38)</f>
        <v>1764</v>
      </c>
      <c r="K39" s="23"/>
      <c r="L39" s="24">
        <f>SUM(L32:L38)</f>
        <v>8176</v>
      </c>
      <c r="M39" s="9"/>
      <c r="N39" s="4"/>
      <c r="O39" s="11"/>
      <c r="P39" s="11"/>
      <c r="Q39" s="6"/>
      <c r="R39" s="6"/>
    </row>
    <row r="40" spans="1:18" x14ac:dyDescent="0.25">
      <c r="A40" s="95"/>
      <c r="H40" s="92"/>
      <c r="I40" s="92"/>
      <c r="J40" s="23"/>
      <c r="K40" s="23"/>
      <c r="L40" s="24"/>
      <c r="M40" s="9"/>
      <c r="N40" s="4"/>
      <c r="O40" s="11"/>
      <c r="P40" s="11"/>
      <c r="Q40" s="6"/>
      <c r="R40" s="6"/>
    </row>
    <row r="41" spans="1:18" x14ac:dyDescent="0.25">
      <c r="A41" s="77" t="s">
        <v>59</v>
      </c>
      <c r="H41" s="92"/>
      <c r="I41" s="92"/>
      <c r="J41" s="23"/>
      <c r="K41" s="23"/>
      <c r="L41" s="24"/>
      <c r="M41" s="9"/>
      <c r="N41" s="4"/>
      <c r="O41" s="11"/>
      <c r="P41" s="11"/>
      <c r="Q41" s="6"/>
      <c r="R41" s="6"/>
    </row>
    <row r="42" spans="1:18" x14ac:dyDescent="0.25">
      <c r="A42" s="95"/>
      <c r="B42" s="1" t="s">
        <v>129</v>
      </c>
      <c r="H42" s="92"/>
      <c r="I42" s="92"/>
      <c r="J42" s="151">
        <v>-40</v>
      </c>
      <c r="K42" s="23"/>
      <c r="L42" s="151">
        <v>0</v>
      </c>
      <c r="M42" s="9"/>
      <c r="N42" s="4"/>
      <c r="O42" s="11"/>
      <c r="P42" s="11"/>
      <c r="Q42" s="6"/>
      <c r="R42" s="6"/>
    </row>
    <row r="43" spans="1:18" x14ac:dyDescent="0.25">
      <c r="A43" s="95"/>
      <c r="B43" s="1" t="s">
        <v>94</v>
      </c>
      <c r="H43" s="92"/>
      <c r="I43" s="140"/>
      <c r="J43" s="152">
        <v>-96758</v>
      </c>
      <c r="K43" s="23"/>
      <c r="L43" s="152">
        <v>-64886</v>
      </c>
      <c r="M43" s="9"/>
      <c r="N43" s="4"/>
      <c r="O43" s="11"/>
      <c r="P43" s="11"/>
      <c r="Q43" s="6"/>
      <c r="R43" s="6"/>
    </row>
    <row r="44" spans="1:18" x14ac:dyDescent="0.25">
      <c r="A44" s="95"/>
      <c r="B44" s="1" t="s">
        <v>91</v>
      </c>
      <c r="H44" s="92"/>
      <c r="I44" s="92"/>
      <c r="J44" s="152">
        <v>-20</v>
      </c>
      <c r="K44" s="23"/>
      <c r="L44" s="152">
        <f>-687-467</f>
        <v>-1154</v>
      </c>
      <c r="M44" s="9"/>
      <c r="N44" s="4"/>
      <c r="O44" s="11"/>
      <c r="P44" s="11"/>
      <c r="Q44" s="6"/>
      <c r="R44" s="6"/>
    </row>
    <row r="45" spans="1:18" x14ac:dyDescent="0.25">
      <c r="A45" s="95"/>
      <c r="B45" s="1" t="s">
        <v>163</v>
      </c>
      <c r="H45" s="92"/>
      <c r="I45" s="92"/>
      <c r="J45" s="152">
        <v>-7</v>
      </c>
      <c r="K45" s="23"/>
      <c r="L45" s="152">
        <v>0</v>
      </c>
      <c r="M45" s="9"/>
      <c r="N45" s="4"/>
      <c r="O45" s="11"/>
      <c r="P45" s="11"/>
      <c r="Q45" s="6"/>
      <c r="R45" s="6"/>
    </row>
    <row r="46" spans="1:18" x14ac:dyDescent="0.25">
      <c r="A46" s="95"/>
      <c r="B46" s="1" t="s">
        <v>141</v>
      </c>
      <c r="H46" s="92"/>
      <c r="I46" s="92"/>
      <c r="J46" s="152">
        <v>-1623</v>
      </c>
      <c r="K46" s="23"/>
      <c r="L46" s="152">
        <v>0</v>
      </c>
      <c r="M46" s="9"/>
      <c r="N46" s="4"/>
      <c r="O46" s="11"/>
      <c r="P46" s="11"/>
      <c r="Q46" s="6"/>
      <c r="R46" s="6"/>
    </row>
    <row r="47" spans="1:18" x14ac:dyDescent="0.25">
      <c r="A47" s="95"/>
      <c r="B47" s="1" t="s">
        <v>137</v>
      </c>
      <c r="H47" s="92"/>
      <c r="I47" s="92"/>
      <c r="J47" s="152">
        <v>0</v>
      </c>
      <c r="K47" s="23"/>
      <c r="L47" s="152">
        <v>-75</v>
      </c>
      <c r="M47" s="9"/>
      <c r="N47" s="4"/>
      <c r="O47" s="11"/>
      <c r="P47" s="11"/>
      <c r="Q47" s="6"/>
      <c r="R47" s="6"/>
    </row>
    <row r="48" spans="1:18" ht="3" customHeight="1" x14ac:dyDescent="0.25">
      <c r="A48" s="95"/>
      <c r="H48" s="92"/>
      <c r="I48" s="92"/>
      <c r="J48" s="153"/>
      <c r="K48" s="23"/>
      <c r="L48" s="153"/>
      <c r="M48" s="9"/>
      <c r="N48" s="4"/>
      <c r="O48" s="11"/>
      <c r="P48" s="11"/>
      <c r="Q48" s="6"/>
      <c r="R48" s="6"/>
    </row>
    <row r="49" spans="1:18" ht="14.25" customHeight="1" x14ac:dyDescent="0.25">
      <c r="A49" s="77" t="s">
        <v>196</v>
      </c>
      <c r="H49" s="92"/>
      <c r="I49" s="92"/>
      <c r="J49" s="24">
        <f>SUM(J42:J48)</f>
        <v>-98448</v>
      </c>
      <c r="K49" s="23"/>
      <c r="L49" s="24">
        <f>SUM(L42:L48)</f>
        <v>-66115</v>
      </c>
      <c r="M49" s="9"/>
      <c r="N49" s="4"/>
      <c r="O49" s="11"/>
      <c r="P49" s="11"/>
      <c r="Q49" s="6"/>
      <c r="R49" s="6"/>
    </row>
    <row r="50" spans="1:18" x14ac:dyDescent="0.25">
      <c r="A50" s="95"/>
      <c r="H50" s="92"/>
      <c r="I50" s="92"/>
      <c r="J50" s="23"/>
      <c r="K50" s="23"/>
      <c r="L50" s="24"/>
      <c r="M50" s="9"/>
      <c r="N50" s="4"/>
      <c r="O50" s="11"/>
      <c r="P50" s="11"/>
      <c r="Q50" s="6"/>
      <c r="R50" s="6"/>
    </row>
    <row r="51" spans="1:18" x14ac:dyDescent="0.25">
      <c r="A51" s="77" t="s">
        <v>20</v>
      </c>
      <c r="H51" s="92"/>
      <c r="I51" s="92"/>
      <c r="J51" s="23"/>
      <c r="K51" s="23"/>
      <c r="L51" s="24"/>
      <c r="M51" s="9"/>
      <c r="N51" s="4"/>
      <c r="O51" s="11"/>
      <c r="P51" s="11"/>
      <c r="Q51" s="6"/>
      <c r="R51" s="6"/>
    </row>
    <row r="52" spans="1:18" x14ac:dyDescent="0.25">
      <c r="A52" s="95"/>
      <c r="B52" s="1" t="s">
        <v>95</v>
      </c>
      <c r="H52" s="92"/>
      <c r="I52" s="92"/>
      <c r="J52" s="151">
        <v>-27</v>
      </c>
      <c r="K52" s="23"/>
      <c r="L52" s="151">
        <v>557</v>
      </c>
      <c r="M52" s="9"/>
      <c r="N52" s="4"/>
      <c r="O52" s="11"/>
      <c r="P52" s="11"/>
      <c r="Q52" s="6"/>
      <c r="R52" s="6"/>
    </row>
    <row r="53" spans="1:18" x14ac:dyDescent="0.25">
      <c r="A53" s="95"/>
      <c r="B53" s="1" t="s">
        <v>122</v>
      </c>
      <c r="H53" s="92"/>
      <c r="J53" s="152"/>
      <c r="K53" s="23"/>
      <c r="L53" s="152"/>
      <c r="M53" s="9"/>
      <c r="N53" s="4"/>
      <c r="O53" s="11"/>
      <c r="P53" s="11"/>
      <c r="Q53" s="6"/>
      <c r="R53" s="6"/>
    </row>
    <row r="54" spans="1:18" ht="15" customHeight="1" x14ac:dyDescent="0.25">
      <c r="A54" s="95"/>
      <c r="B54" s="101" t="s">
        <v>139</v>
      </c>
      <c r="H54" s="92"/>
      <c r="I54" s="140"/>
      <c r="J54" s="152">
        <v>0</v>
      </c>
      <c r="K54" s="23"/>
      <c r="L54" s="152">
        <v>87691</v>
      </c>
      <c r="M54" s="9"/>
      <c r="N54" s="4"/>
      <c r="O54" s="149"/>
      <c r="P54" s="11"/>
      <c r="Q54" s="6"/>
      <c r="R54" s="6"/>
    </row>
    <row r="55" spans="1:18" x14ac:dyDescent="0.25">
      <c r="A55" s="95"/>
      <c r="B55" s="101" t="s">
        <v>123</v>
      </c>
      <c r="H55" s="92"/>
      <c r="I55" s="92"/>
      <c r="J55" s="152">
        <v>0</v>
      </c>
      <c r="K55" s="23"/>
      <c r="L55" s="152">
        <v>-1610</v>
      </c>
      <c r="M55" s="9"/>
      <c r="N55" s="4"/>
      <c r="O55" s="149"/>
      <c r="P55" s="11"/>
      <c r="Q55" s="6"/>
      <c r="R55" s="6"/>
    </row>
    <row r="56" spans="1:18" ht="16.5" customHeight="1" x14ac:dyDescent="0.25">
      <c r="A56" s="95"/>
      <c r="B56" s="1" t="s">
        <v>182</v>
      </c>
      <c r="H56" s="92"/>
      <c r="I56" s="192" t="s">
        <v>191</v>
      </c>
      <c r="J56" s="152">
        <v>135</v>
      </c>
      <c r="K56" s="23"/>
      <c r="L56" s="152">
        <v>0</v>
      </c>
      <c r="M56" s="9"/>
      <c r="N56" s="4"/>
      <c r="O56" s="149"/>
      <c r="P56" s="11"/>
      <c r="Q56" s="6"/>
      <c r="R56" s="6"/>
    </row>
    <row r="57" spans="1:18" x14ac:dyDescent="0.25">
      <c r="A57" s="95"/>
      <c r="B57" s="101" t="s">
        <v>183</v>
      </c>
      <c r="H57" s="92"/>
      <c r="I57" s="92"/>
      <c r="J57" s="152">
        <v>70128</v>
      </c>
      <c r="K57" s="23"/>
      <c r="L57" s="152">
        <v>0</v>
      </c>
      <c r="M57" s="9"/>
      <c r="N57" s="4"/>
      <c r="O57" s="149"/>
      <c r="P57" s="11"/>
      <c r="Q57" s="6"/>
      <c r="R57" s="6"/>
    </row>
    <row r="58" spans="1:18" x14ac:dyDescent="0.25">
      <c r="A58" s="95"/>
      <c r="B58" s="1" t="s">
        <v>184</v>
      </c>
      <c r="H58" s="92"/>
      <c r="I58" s="92"/>
      <c r="J58" s="152">
        <v>-13937</v>
      </c>
      <c r="K58" s="23"/>
      <c r="L58" s="152">
        <v>-16589</v>
      </c>
      <c r="M58" s="9"/>
      <c r="N58" s="4"/>
      <c r="O58" s="11"/>
      <c r="P58" s="11"/>
      <c r="Q58" s="6"/>
      <c r="R58" s="6"/>
    </row>
    <row r="59" spans="1:18" ht="6" customHeight="1" x14ac:dyDescent="0.25">
      <c r="A59" s="95"/>
      <c r="H59" s="92"/>
      <c r="I59" s="92"/>
      <c r="J59" s="153"/>
      <c r="K59" s="23"/>
      <c r="L59" s="153"/>
      <c r="M59" s="9"/>
      <c r="N59" s="4"/>
      <c r="O59" s="11"/>
      <c r="P59" s="11"/>
      <c r="Q59" s="6"/>
      <c r="R59" s="6"/>
    </row>
    <row r="60" spans="1:18" x14ac:dyDescent="0.25">
      <c r="A60" s="77" t="s">
        <v>125</v>
      </c>
      <c r="H60" s="92"/>
      <c r="I60" s="92"/>
      <c r="J60" s="24">
        <f>SUM(J52:J58)</f>
        <v>56299</v>
      </c>
      <c r="K60" s="23"/>
      <c r="L60" s="24">
        <f>SUM(L52:L58)</f>
        <v>70049</v>
      </c>
      <c r="M60" s="9"/>
      <c r="N60" s="4"/>
      <c r="O60" s="11"/>
      <c r="P60" s="11"/>
      <c r="Q60" s="6"/>
      <c r="R60" s="6"/>
    </row>
    <row r="61" spans="1:18" ht="19.5" customHeight="1" x14ac:dyDescent="0.25">
      <c r="A61" s="95"/>
      <c r="H61" s="92"/>
      <c r="I61" s="92"/>
      <c r="J61" s="23"/>
      <c r="K61" s="23"/>
      <c r="L61" s="24"/>
      <c r="M61" s="9"/>
      <c r="N61" s="4"/>
      <c r="O61" s="11"/>
      <c r="P61" s="11"/>
      <c r="Q61" s="6"/>
      <c r="R61" s="6"/>
    </row>
    <row r="62" spans="1:18" ht="19.5" customHeight="1" x14ac:dyDescent="0.25">
      <c r="A62" s="77" t="s">
        <v>195</v>
      </c>
      <c r="H62" s="92"/>
      <c r="I62" s="92"/>
      <c r="J62" s="24">
        <f>J39+J49+J60</f>
        <v>-40385</v>
      </c>
      <c r="K62" s="23"/>
      <c r="L62" s="24">
        <f>L39+L49+L60</f>
        <v>12110</v>
      </c>
      <c r="M62" s="9"/>
      <c r="N62" s="4"/>
      <c r="O62" s="11"/>
      <c r="P62" s="11"/>
      <c r="Q62" s="6"/>
      <c r="R62" s="6"/>
    </row>
    <row r="63" spans="1:18" ht="15.75" customHeight="1" x14ac:dyDescent="0.25">
      <c r="A63" s="95" t="s">
        <v>197</v>
      </c>
      <c r="H63" s="92"/>
      <c r="I63" s="92"/>
      <c r="J63" s="150">
        <v>-347</v>
      </c>
      <c r="K63" s="23"/>
      <c r="L63" s="150">
        <v>-6037</v>
      </c>
      <c r="M63" s="9"/>
      <c r="N63" s="4"/>
      <c r="O63" s="11"/>
      <c r="P63" s="11"/>
      <c r="Q63" s="6"/>
      <c r="R63" s="6"/>
    </row>
    <row r="64" spans="1:18" x14ac:dyDescent="0.25">
      <c r="A64" s="95"/>
      <c r="H64" s="92"/>
      <c r="I64" s="92"/>
      <c r="J64" s="24">
        <f>J62+J63</f>
        <v>-40732</v>
      </c>
      <c r="K64" s="23"/>
      <c r="L64" s="24">
        <f>L62+L63</f>
        <v>6073</v>
      </c>
      <c r="M64" s="9"/>
      <c r="N64" s="4"/>
      <c r="O64" s="11"/>
      <c r="P64" s="11"/>
      <c r="Q64" s="6"/>
      <c r="R64" s="6"/>
    </row>
    <row r="65" spans="1:18" ht="21" customHeight="1" x14ac:dyDescent="0.25">
      <c r="A65" s="77" t="s">
        <v>160</v>
      </c>
      <c r="H65" s="92"/>
      <c r="I65" s="92"/>
      <c r="J65" s="23">
        <v>53376</v>
      </c>
      <c r="K65" s="23"/>
      <c r="L65" s="24">
        <v>30434</v>
      </c>
      <c r="M65" s="9"/>
      <c r="N65" s="4"/>
      <c r="O65" s="11"/>
      <c r="P65" s="11"/>
      <c r="Q65" s="6"/>
      <c r="R65" s="6"/>
    </row>
    <row r="66" spans="1:18" ht="16.5" thickBot="1" x14ac:dyDescent="0.3">
      <c r="A66" s="77" t="s">
        <v>161</v>
      </c>
      <c r="H66" s="92"/>
      <c r="I66" s="96"/>
      <c r="J66" s="196">
        <f>SUM(J64:J65)</f>
        <v>12644</v>
      </c>
      <c r="K66" s="154"/>
      <c r="L66" s="196">
        <f>SUM(L64:L65)</f>
        <v>36507</v>
      </c>
      <c r="M66" s="9"/>
      <c r="N66" s="4"/>
      <c r="O66" s="11"/>
      <c r="P66" s="11"/>
      <c r="Q66" s="6"/>
      <c r="R66" s="6"/>
    </row>
    <row r="67" spans="1:18" x14ac:dyDescent="0.25">
      <c r="A67" s="77"/>
      <c r="H67" s="92"/>
      <c r="I67" s="92"/>
      <c r="J67" s="23"/>
      <c r="K67" s="23"/>
      <c r="L67" s="23"/>
      <c r="M67" s="9"/>
      <c r="N67" s="4"/>
      <c r="O67" s="11"/>
      <c r="P67" s="11"/>
      <c r="Q67" s="6"/>
      <c r="R67" s="6"/>
    </row>
    <row r="68" spans="1:18" x14ac:dyDescent="0.25">
      <c r="A68" s="97" t="s">
        <v>23</v>
      </c>
      <c r="B68" s="8" t="s">
        <v>26</v>
      </c>
      <c r="G68" s="95"/>
      <c r="H68" s="95"/>
      <c r="I68" s="92"/>
      <c r="J68" s="23"/>
      <c r="K68" s="23"/>
      <c r="L68" s="23"/>
      <c r="M68" s="9"/>
      <c r="N68" s="4"/>
      <c r="O68" s="11"/>
      <c r="P68" s="11"/>
      <c r="Q68" s="6"/>
      <c r="R68" s="6"/>
    </row>
    <row r="69" spans="1:18" x14ac:dyDescent="0.25">
      <c r="A69" s="77"/>
      <c r="G69" s="95"/>
      <c r="I69" s="92"/>
      <c r="J69" s="23"/>
      <c r="K69" s="23"/>
      <c r="L69" s="65"/>
      <c r="M69" s="9"/>
      <c r="N69" s="4"/>
      <c r="O69" s="11"/>
      <c r="P69" s="11"/>
      <c r="Q69" s="6"/>
      <c r="R69" s="6"/>
    </row>
    <row r="70" spans="1:18" ht="16.5" customHeight="1" x14ac:dyDescent="0.25">
      <c r="A70" s="77"/>
      <c r="B70" s="1" t="s">
        <v>22</v>
      </c>
      <c r="G70" s="95"/>
      <c r="I70" s="92"/>
      <c r="J70" s="23">
        <v>22010</v>
      </c>
      <c r="K70" s="23"/>
      <c r="L70" s="23">
        <v>39731</v>
      </c>
      <c r="M70" s="9"/>
      <c r="N70" s="4"/>
      <c r="O70" s="149"/>
      <c r="P70" s="11"/>
      <c r="Q70" s="6"/>
      <c r="R70" s="6"/>
    </row>
    <row r="71" spans="1:18" ht="15.75" customHeight="1" x14ac:dyDescent="0.25">
      <c r="A71" s="77"/>
      <c r="B71" s="1" t="s">
        <v>51</v>
      </c>
      <c r="G71" s="95"/>
      <c r="I71" s="92"/>
      <c r="J71" s="23">
        <v>-9366</v>
      </c>
      <c r="K71" s="23"/>
      <c r="L71" s="23">
        <v>-11824</v>
      </c>
      <c r="M71" s="9"/>
      <c r="N71" s="4"/>
      <c r="O71" s="149"/>
      <c r="P71" s="11"/>
      <c r="Q71" s="6"/>
      <c r="R71" s="6"/>
    </row>
    <row r="72" spans="1:18" x14ac:dyDescent="0.25">
      <c r="A72" s="77"/>
      <c r="B72" s="1" t="s">
        <v>76</v>
      </c>
      <c r="G72" s="95"/>
      <c r="I72" s="92"/>
      <c r="J72" s="23">
        <v>0</v>
      </c>
      <c r="K72" s="23"/>
      <c r="L72" s="150">
        <v>8600</v>
      </c>
      <c r="M72" s="9"/>
      <c r="N72" s="4"/>
      <c r="O72" s="149"/>
      <c r="P72" s="11"/>
      <c r="Q72" s="6"/>
      <c r="R72" s="6"/>
    </row>
    <row r="73" spans="1:18" ht="16.5" thickBot="1" x14ac:dyDescent="0.3">
      <c r="A73" s="77"/>
      <c r="G73" s="95"/>
      <c r="I73" s="92"/>
      <c r="J73" s="194">
        <f>SUM(J70:J72)</f>
        <v>12644</v>
      </c>
      <c r="K73" s="23"/>
      <c r="L73" s="195">
        <f>SUM(L70:L72)</f>
        <v>36507</v>
      </c>
      <c r="M73" s="9"/>
      <c r="N73" s="4"/>
      <c r="O73" s="11"/>
      <c r="P73" s="11"/>
      <c r="Q73" s="6"/>
      <c r="R73" s="6"/>
    </row>
    <row r="74" spans="1:18" x14ac:dyDescent="0.25">
      <c r="G74" s="77"/>
      <c r="H74" s="1"/>
      <c r="I74" s="7"/>
      <c r="J74" s="20"/>
      <c r="K74" s="20"/>
      <c r="L74" s="20"/>
      <c r="M74" s="9"/>
      <c r="N74" s="4"/>
      <c r="O74" s="11"/>
      <c r="P74" s="11"/>
      <c r="Q74" s="6"/>
      <c r="R74" s="6"/>
    </row>
    <row r="75" spans="1:18" ht="15.75" customHeight="1" x14ac:dyDescent="0.25">
      <c r="A75" s="208" t="s">
        <v>158</v>
      </c>
      <c r="B75" s="208"/>
      <c r="C75" s="208"/>
      <c r="D75" s="208"/>
      <c r="E75" s="208"/>
      <c r="F75" s="208"/>
      <c r="G75" s="208"/>
      <c r="H75" s="208"/>
      <c r="I75" s="208"/>
      <c r="J75" s="208"/>
      <c r="K75" s="208"/>
      <c r="L75" s="208"/>
      <c r="N75" s="4"/>
      <c r="O75" s="11"/>
      <c r="P75" s="11"/>
      <c r="Q75" s="6"/>
      <c r="R75" s="6"/>
    </row>
    <row r="76" spans="1:18" x14ac:dyDescent="0.25">
      <c r="A76" s="208"/>
      <c r="B76" s="208"/>
      <c r="C76" s="208"/>
      <c r="D76" s="208"/>
      <c r="E76" s="208"/>
      <c r="F76" s="208"/>
      <c r="G76" s="208"/>
      <c r="H76" s="208"/>
      <c r="I76" s="208"/>
      <c r="J76" s="208"/>
      <c r="K76" s="208"/>
      <c r="L76" s="208"/>
      <c r="N76" s="4"/>
      <c r="O76" s="11"/>
      <c r="P76" s="11"/>
      <c r="Q76" s="6"/>
      <c r="R76" s="6"/>
    </row>
    <row r="77" spans="1:18" x14ac:dyDescent="0.25">
      <c r="H77" s="7"/>
      <c r="I77" s="7"/>
      <c r="J77" s="7"/>
      <c r="K77" s="7"/>
      <c r="L77" s="20"/>
      <c r="N77" s="4"/>
      <c r="O77" s="11"/>
      <c r="P77" s="11"/>
      <c r="Q77" s="6"/>
      <c r="R77" s="6"/>
    </row>
    <row r="78" spans="1:18" hidden="1" x14ac:dyDescent="0.25">
      <c r="H78" s="7"/>
      <c r="I78" s="7"/>
      <c r="J78" s="7">
        <f>J66-J73</f>
        <v>0</v>
      </c>
      <c r="K78" s="7"/>
      <c r="L78" s="7">
        <f>L66-L73</f>
        <v>0</v>
      </c>
      <c r="N78" s="4"/>
      <c r="O78" s="11"/>
      <c r="P78" s="11"/>
      <c r="Q78" s="6"/>
      <c r="R78" s="6"/>
    </row>
    <row r="79" spans="1:18" x14ac:dyDescent="0.25">
      <c r="H79" s="7"/>
      <c r="I79" s="7"/>
      <c r="J79" s="7"/>
      <c r="K79" s="7"/>
      <c r="L79" s="20"/>
      <c r="N79" s="4"/>
      <c r="O79" s="11"/>
      <c r="P79" s="11"/>
      <c r="Q79" s="6"/>
      <c r="R79" s="6"/>
    </row>
    <row r="80" spans="1:18" x14ac:dyDescent="0.25">
      <c r="H80" s="7"/>
      <c r="I80" s="7"/>
      <c r="J80" s="7"/>
      <c r="K80" s="7"/>
      <c r="L80" s="20"/>
      <c r="N80" s="4"/>
      <c r="O80" s="11"/>
      <c r="P80" s="11"/>
      <c r="Q80" s="6"/>
      <c r="R80" s="6"/>
    </row>
    <row r="81" spans="8:18" x14ac:dyDescent="0.25">
      <c r="H81" s="7"/>
      <c r="I81" s="7"/>
      <c r="J81" s="7"/>
      <c r="K81" s="7"/>
      <c r="L81" s="20"/>
      <c r="N81" s="4"/>
      <c r="O81" s="11"/>
      <c r="P81" s="11"/>
      <c r="Q81" s="6"/>
      <c r="R81" s="6"/>
    </row>
    <row r="82" spans="8:18" x14ac:dyDescent="0.25">
      <c r="H82" s="7"/>
      <c r="I82" s="7"/>
      <c r="J82" s="7"/>
      <c r="K82" s="7"/>
      <c r="L82" s="20"/>
      <c r="N82" s="4"/>
      <c r="O82" s="11"/>
      <c r="P82" s="11"/>
      <c r="Q82" s="6"/>
      <c r="R82" s="6"/>
    </row>
    <row r="83" spans="8:18" x14ac:dyDescent="0.25">
      <c r="H83" s="7"/>
      <c r="I83" s="7"/>
      <c r="J83" s="7"/>
      <c r="K83" s="7"/>
      <c r="L83" s="20"/>
      <c r="N83" s="4"/>
      <c r="O83" s="11"/>
      <c r="P83" s="11"/>
      <c r="Q83" s="6"/>
      <c r="R83" s="6"/>
    </row>
    <row r="84" spans="8:18" x14ac:dyDescent="0.25">
      <c r="N84" s="4"/>
      <c r="O84" s="11"/>
      <c r="P84" s="11"/>
      <c r="Q84" s="6"/>
      <c r="R84" s="6"/>
    </row>
    <row r="85" spans="8:18" x14ac:dyDescent="0.25">
      <c r="N85" s="4"/>
      <c r="O85" s="11"/>
      <c r="P85" s="11"/>
      <c r="Q85" s="6"/>
      <c r="R85" s="6"/>
    </row>
    <row r="86" spans="8:18" x14ac:dyDescent="0.25">
      <c r="N86" s="4"/>
      <c r="O86" s="11"/>
      <c r="P86" s="11"/>
      <c r="Q86" s="6"/>
      <c r="R86" s="6"/>
    </row>
    <row r="87" spans="8:18" x14ac:dyDescent="0.25">
      <c r="N87" s="4"/>
      <c r="O87" s="11"/>
      <c r="P87" s="11"/>
      <c r="Q87" s="6"/>
      <c r="R87" s="6"/>
    </row>
    <row r="88" spans="8:18" x14ac:dyDescent="0.25">
      <c r="N88" s="4"/>
      <c r="O88" s="11"/>
      <c r="P88" s="11"/>
      <c r="Q88" s="6"/>
      <c r="R88" s="6"/>
    </row>
    <row r="89" spans="8:18" x14ac:dyDescent="0.25">
      <c r="N89" s="4"/>
      <c r="O89" s="11"/>
      <c r="P89" s="11"/>
      <c r="Q89" s="6"/>
      <c r="R89" s="6"/>
    </row>
    <row r="90" spans="8:18" x14ac:dyDescent="0.25">
      <c r="O90" s="6"/>
      <c r="P90" s="6"/>
      <c r="Q90" s="6"/>
      <c r="R90" s="6"/>
    </row>
    <row r="91" spans="8:18" x14ac:dyDescent="0.25">
      <c r="O91" s="6"/>
      <c r="P91" s="6"/>
      <c r="Q91" s="6"/>
      <c r="R91" s="6"/>
    </row>
  </sheetData>
  <customSheetViews>
    <customSheetView guid="{F62C9C0A-9181-4C97-9EF4-959239371403}" scale="70" showPageBreaks="1" printArea="1" view="pageBreakPreview" showRuler="0" topLeftCell="A34">
      <selection activeCell="E47" sqref="E47:H47"/>
      <pageMargins left="1" right="1" top="0.98425196850393704" bottom="0.74803149606299213" header="0.51181102362204722" footer="0.51181102362204722"/>
      <pageSetup paperSize="9" scale="88" orientation="portrait" useFirstPageNumber="1" r:id="rId1"/>
      <headerFooter alignWithMargins="0"/>
    </customSheetView>
    <customSheetView guid="{A3CE3D8A-66EA-4635-B9AF-660E6A501EEC}" showPageBreaks="1" printArea="1" view="pageBreakPreview" showRuler="0">
      <selection activeCell="J5" sqref="J5"/>
      <pageMargins left="1" right="1" top="0.98425196850393704" bottom="0.74803149606299213" header="0.51181102362204722" footer="0.51181102362204722"/>
      <pageSetup paperSize="9" scale="88" orientation="portrait" useFirstPageNumber="1" r:id="rId2"/>
      <headerFooter alignWithMargins="0"/>
    </customSheetView>
  </customSheetViews>
  <mergeCells count="2">
    <mergeCell ref="J8:L8"/>
    <mergeCell ref="A75:L76"/>
  </mergeCells>
  <phoneticPr fontId="0" type="noConversion"/>
  <printOptions horizontalCentered="1" verticalCentered="1"/>
  <pageMargins left="0" right="0" top="0.5" bottom="0.5" header="0.511811023622047" footer="0.511811023622047"/>
  <pageSetup paperSize="9" scale="72" orientation="portrait" useFirstPageNumber="1" r:id="rId3"/>
  <headerFooter alignWithMargins="0"/>
  <ignoredErrors>
    <ignoredError sqref="J66 L6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IS2014_Q1</vt:lpstr>
      <vt:lpstr>CI2014_Q1</vt:lpstr>
      <vt:lpstr>FP2014_Q1</vt:lpstr>
      <vt:lpstr>ES2014_Q1</vt:lpstr>
      <vt:lpstr>CF2014_Q1</vt:lpstr>
      <vt:lpstr>CI2014_Q1!Print_Area</vt:lpstr>
      <vt:lpstr>ES2014_Q1!Print_Area</vt:lpstr>
      <vt:lpstr>FP2014_Q1!Print_Area</vt:lpstr>
      <vt:lpstr>IS2014_Q1!Print_Area</vt:lpstr>
      <vt:lpstr>CF2014_Q1!Print_Titles</vt:lpstr>
      <vt:lpstr>CI2014_Q1!Print_Titles</vt:lpstr>
      <vt:lpstr>ES2014_Q1!Print_Titles</vt:lpstr>
      <vt:lpstr>FP2014_Q1!Print_Titles</vt:lpstr>
      <vt:lpstr>IS2014_Q1!Print_Titles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 PERDANA SDN BHD</dc:title>
  <dc:subject>CONSOLIDATED ACCOUNTS</dc:subject>
  <dc:creator>ARTHUR ANDERSEN</dc:creator>
  <cp:lastModifiedBy>Param</cp:lastModifiedBy>
  <cp:lastPrinted>2014-05-12T07:42:09Z</cp:lastPrinted>
  <dcterms:created xsi:type="dcterms:W3CDTF">1999-10-26T01:50:26Z</dcterms:created>
  <dcterms:modified xsi:type="dcterms:W3CDTF">2014-05-15T07:02:51Z</dcterms:modified>
</cp:coreProperties>
</file>